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1005866\Desktop\"/>
    </mc:Choice>
  </mc:AlternateContent>
  <bookViews>
    <workbookView xWindow="0" yWindow="0" windowWidth="20490" windowHeight="8745" tabRatio="666" firstSheet="8" activeTab="9"/>
  </bookViews>
  <sheets>
    <sheet name="Summary" sheetId="1" r:id="rId1"/>
    <sheet name="Statistics" sheetId="11" r:id="rId2"/>
    <sheet name="Schedule A - Revenue" sheetId="2" r:id="rId3"/>
    <sheet name="Schedule B - Adjustments" sheetId="3" r:id="rId4"/>
    <sheet name="Schedule C - Allowed Cost" sheetId="4" r:id="rId5"/>
    <sheet name="Schedule D - Depreciation" sheetId="5" r:id="rId6"/>
    <sheet name="Schedule E - Related Parties" sheetId="6" r:id="rId7"/>
    <sheet name="Schedule F - Rental" sheetId="13" r:id="rId8"/>
    <sheet name="Schedule G - Balance Sheet" sheetId="8" r:id="rId9"/>
    <sheet name="Schedule H - Home Office" sheetId="12" r:id="rId10"/>
    <sheet name="Certification" sheetId="10" r:id="rId11"/>
    <sheet name="Additional Information" sheetId="9" r:id="rId12"/>
  </sheets>
  <externalReferences>
    <externalReference r:id="rId13"/>
    <externalReference r:id="rId14"/>
  </externalReferences>
  <definedNames>
    <definedName name="_amz1">'[1]Sect F part 5'!$C$51</definedName>
    <definedName name="_amz2">'[1]Sect F part 5'!$C$52</definedName>
    <definedName name="_amz3">'[1]Sect F part 5'!$C$53</definedName>
    <definedName name="_sal1">'[1]Sect F part 1'!$C$22</definedName>
    <definedName name="_sal10">'[1]Sect F part 3'!$C$24</definedName>
    <definedName name="_sal11">'[1]Sect F part 3'!$C$25</definedName>
    <definedName name="_sal12">'[1]Sect F part 3'!$C$36</definedName>
    <definedName name="_sal13">'[1]Sect F part 3'!$C$45</definedName>
    <definedName name="_sal14">'[1]Sect F part 3'!$C$56</definedName>
    <definedName name="_sal15">'[1]Sect F part 4'!$C$22</definedName>
    <definedName name="_sal16">'[1]Sect F part 4'!$C$31</definedName>
    <definedName name="_sal17">'[1]Sect F part 4'!$C$40</definedName>
    <definedName name="_sal18">'[1]Sect F part 4'!$C$47</definedName>
    <definedName name="_sal19">'[1]Sect F part 4'!$C$56</definedName>
    <definedName name="_sal2">'[1]Sect F part 1'!$C$24</definedName>
    <definedName name="_sal20">'[1]Sect F part 4'!$C$64</definedName>
    <definedName name="_sal21">'[1]Sect F part 5'!$C$22</definedName>
    <definedName name="_sal3">'[1]Sect F part 2'!$C$21</definedName>
    <definedName name="_sal4">'[1]Sect F part 2'!$C$32</definedName>
    <definedName name="_sal5">'[1]Sect F part 2'!$C$42</definedName>
    <definedName name="_sal6">'[1]Sect F part 2'!$C$53</definedName>
    <definedName name="_sal7">'[1]Sect F part 3'!$C$21</definedName>
    <definedName name="_sal8">'[1]Sect F part 3'!$C$22</definedName>
    <definedName name="_sal9">'[1]Sect F part 3'!$C$23</definedName>
    <definedName name="AcuitList" localSheetId="1">#REF!</definedName>
    <definedName name="AcuitList">#REF!</definedName>
    <definedName name="AcuityList" localSheetId="1">#REF!</definedName>
    <definedName name="AcuityList">#REF!</definedName>
    <definedName name="AcuityLists" localSheetId="1">#REF!</definedName>
    <definedName name="AcuityLists">#REF!</definedName>
    <definedName name="allowcosts">'[1]Sect G part 2'!$G$52</definedName>
    <definedName name="assets">'[1]Sect C part 1'!$H$69</definedName>
    <definedName name="bedtax">'[1]Sect F part 5'!$C$66</definedName>
    <definedName name="begl1beds">'[1]Sect B part 1'!$E$21</definedName>
    <definedName name="begl2beds">'[1]Sect B part 1'!$D$21</definedName>
    <definedName name="begper">'[1]Section A'!$C$59</definedName>
    <definedName name="build1">'[1]Sect F part 5'!$C$44</definedName>
    <definedName name="build2">'[1]Sect F part 5'!$C$45</definedName>
    <definedName name="build3">'[1]Sect F part 5'!$C$46</definedName>
    <definedName name="cars">'[1]Sect C part 1'!$E$47</definedName>
    <definedName name="CYOpCost" localSheetId="1">#REF!</definedName>
    <definedName name="CYOpCost">#REF!</definedName>
    <definedName name="endcap_c">'[1]Sect C part 2'!$F$58</definedName>
    <definedName name="endcap_n">'[1]Section N'!$E$43</definedName>
    <definedName name="endper">'[1]Section A'!$C$60</definedName>
    <definedName name="equip1">'[1]Sect F part 5'!$C$47</definedName>
    <definedName name="equip2">'[1]Sect F part 5'!$C$48</definedName>
    <definedName name="equip3">'[1]Sect F part 5'!$C$49</definedName>
    <definedName name="equip4">'[1]Sect F part 5'!$C$50</definedName>
    <definedName name="equity">'[1]Sect C part 2'!$G$60</definedName>
    <definedName name="hname1">'[1]Sect H'!$C$139</definedName>
    <definedName name="hname2">'[1]Sect H'!$C$141</definedName>
    <definedName name="hname3">'[1]Sect H'!$C$143</definedName>
    <definedName name="hname4">'[1]Sect H'!$C$145</definedName>
    <definedName name="indirect">'[1]Sect H'!$M$59</definedName>
    <definedName name="interest_f">'[1]Sect F part 5'!$C$36</definedName>
    <definedName name="interest_m">'[1]Section M'!$G$67</definedName>
    <definedName name="kk" localSheetId="1">#REF!</definedName>
    <definedName name="kk">#REF!</definedName>
    <definedName name="l1num">'[1]Section A'!$C$27</definedName>
    <definedName name="l2num">'[1]Section A'!$C$29</definedName>
    <definedName name="linum">'[1]Section A'!$C$27</definedName>
    <definedName name="m1charges">'[1]Sect D part 1'!$G$23</definedName>
    <definedName name="medicaid1days">'[1]Sect B part 1'!$C$30</definedName>
    <definedName name="medicaid2days">'[1]Sect B part 1'!$C$29</definedName>
    <definedName name="Medicaredays">'[1]Sect B part 1'!$C$28</definedName>
    <definedName name="mmrdays">'[1]Sect B part 1'!$C$33</definedName>
    <definedName name="nonnfdays">'[1]Sect B part 1'!$C$38</definedName>
    <definedName name="opexp1">'[1]Sect D part 2'!$G$35</definedName>
    <definedName name="opexp2">'[1]Sect F part 5'!$D$72</definedName>
    <definedName name="percentage" localSheetId="1">Statistics!#REF!</definedName>
    <definedName name="percentage">'[2]Worksheet D '!#REF!</definedName>
    <definedName name="_xlnm.Print_Area" localSheetId="11">'Additional Information'!$B$1:$L$37</definedName>
    <definedName name="_xlnm.Print_Area" localSheetId="10">Certification!$B$2:$M$52</definedName>
    <definedName name="_xlnm.Print_Area" localSheetId="2">'Schedule A - Revenue'!$B$1:$I$78</definedName>
    <definedName name="_xlnm.Print_Area" localSheetId="3">'Schedule B - Adjustments'!$B$1:$M$53</definedName>
    <definedName name="_xlnm.Print_Area" localSheetId="4">'Schedule C - Allowed Cost'!$B$1:$Q$131</definedName>
    <definedName name="_xlnm.Print_Area" localSheetId="5">'Schedule D - Depreciation'!$B$1:$J$33</definedName>
    <definedName name="_xlnm.Print_Area" localSheetId="6">'Schedule E - Related Parties'!$B$1:$K$27</definedName>
    <definedName name="_xlnm.Print_Area" localSheetId="7">'Schedule F - Rental'!$B$1:$L$30</definedName>
    <definedName name="_xlnm.Print_Area" localSheetId="8">'Schedule G - Balance Sheet'!$B$1:$J$55</definedName>
    <definedName name="_xlnm.Print_Area" localSheetId="9">'Schedule H - Home Office'!$B$1:$M$55</definedName>
    <definedName name="_xlnm.Print_Area" localSheetId="1">Statistics!$C$2:$I$29</definedName>
    <definedName name="_xlnm.Print_Area" localSheetId="0">Summary!$B$1:$O$33</definedName>
    <definedName name="_xlnm.Print_Titles" localSheetId="11">'Additional Information'!$1:$9</definedName>
    <definedName name="_xlnm.Print_Titles" localSheetId="2">'Schedule A - Revenue'!$1:$8</definedName>
    <definedName name="_xlnm.Print_Titles" localSheetId="3">'Schedule B - Adjustments'!$1:$8</definedName>
    <definedName name="_xlnm.Print_Titles" localSheetId="4">'Schedule C - Allowed Cost'!$1:$9</definedName>
    <definedName name="_xlnm.Print_Titles" localSheetId="8">'Schedule G - Balance Sheet'!$1:$8</definedName>
    <definedName name="_xlnm.Print_Titles" localSheetId="9">'Schedule H - Home Office'!$1:$8</definedName>
    <definedName name="subtotg1">'[1]Sect G part 1'!$G$64</definedName>
    <definedName name="test1">'[1]Sect J and K'!$C$91</definedName>
    <definedName name="totadmin">'[1]Sect F part 1'!$D$47</definedName>
    <definedName name="total_deprL">'[1]Section L'!$G$56</definedName>
    <definedName name="total_income">'[1]Sect D part 1'!$G$60</definedName>
    <definedName name="totalcharges">'[1]Sect D part 1'!$G$33</definedName>
    <definedName name="totalcharges10">'[1]Sect D part 1'!$G$31</definedName>
    <definedName name="totdepr">'[1]Sect F part 5'!$D$55</definedName>
    <definedName name="totdiet">'[1]Sect F part 2'!$D$28</definedName>
    <definedName name="totdrug">'[1]Sect F part 3'!$D$52</definedName>
    <definedName name="toteb">'[1]Sect F part 1'!$D$57</definedName>
    <definedName name="tothouse">'[1]Sect F part 2'!$D$38</definedName>
    <definedName name="totlab">'[1]Sect F part 3'!$D$62</definedName>
    <definedName name="totlaun">'[1]Sect F part 2'!$D$49</definedName>
    <definedName name="totmed">'[1]Sect F part 3'!$D$32</definedName>
    <definedName name="totmr">'[1]Sect F part 5'!$D$27</definedName>
    <definedName name="totnfdays">'[1]Sect B part 1'!$C$37</definedName>
    <definedName name="totothr">'[1]Sect F part 5'!$D$70</definedName>
    <definedName name="totphys">'[1]Sect F part 3'!$D$41</definedName>
    <definedName name="totplant">'[1]Sect F part 2'!$D$64</definedName>
    <definedName name="totprop">'[1]Sect F part 5'!$D$40</definedName>
    <definedName name="totpsych">'[1]Sect F part 4'!$D$61</definedName>
    <definedName name="totpsycho">'[1]Sect F part 4'!$D$69</definedName>
    <definedName name="totpt">'[1]Sect F part 4'!$D$53</definedName>
    <definedName name="totrec">'[1]Sect F part 4'!$D$37</definedName>
    <definedName name="totsoc">'[1]Sect F part 4'!$D$44</definedName>
    <definedName name="totxray">'[1]Sect F part 4'!$D$28</definedName>
    <definedName name="xxx" localSheetId="1">#REF!</definedName>
    <definedName name="xxx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J26" i="1"/>
  <c r="K26" i="1"/>
  <c r="F12" i="11" l="1"/>
  <c r="F58" i="4" l="1"/>
  <c r="F69" i="2"/>
  <c r="J16" i="4" l="1"/>
  <c r="J17" i="4"/>
  <c r="J18" i="4"/>
  <c r="J19" i="4"/>
  <c r="J20" i="4"/>
  <c r="J21" i="4"/>
  <c r="J6" i="9"/>
  <c r="E6" i="9"/>
  <c r="J5" i="9"/>
  <c r="E5" i="9"/>
  <c r="I54" i="8"/>
  <c r="I53" i="8"/>
  <c r="I48" i="8"/>
  <c r="I47" i="8"/>
  <c r="I41" i="8"/>
  <c r="I33" i="8"/>
  <c r="I32" i="8"/>
  <c r="I28" i="8"/>
  <c r="I18" i="8"/>
  <c r="J50" i="12"/>
  <c r="F50" i="12"/>
  <c r="G18" i="12"/>
  <c r="F18" i="12"/>
  <c r="H127" i="4"/>
  <c r="G127" i="4"/>
  <c r="F127" i="4"/>
  <c r="F99" i="4"/>
  <c r="H58" i="4"/>
  <c r="G58" i="4"/>
  <c r="D10" i="10" l="1"/>
  <c r="D7" i="10"/>
  <c r="D12" i="10"/>
  <c r="G7" i="10"/>
  <c r="E6" i="12"/>
  <c r="E5" i="12"/>
  <c r="J6" i="12"/>
  <c r="J5" i="12"/>
  <c r="E5" i="8"/>
  <c r="I6" i="8"/>
  <c r="I5" i="8"/>
  <c r="E6" i="8"/>
  <c r="E6" i="13"/>
  <c r="E5" i="13"/>
  <c r="J6" i="13"/>
  <c r="J5" i="13"/>
  <c r="E5" i="6"/>
  <c r="E6" i="6"/>
  <c r="I6" i="6"/>
  <c r="I5" i="6"/>
  <c r="E6" i="5"/>
  <c r="E5" i="5"/>
  <c r="I6" i="5"/>
  <c r="I5" i="5"/>
  <c r="M6" i="4"/>
  <c r="M5" i="4"/>
  <c r="E6" i="4"/>
  <c r="E5" i="4"/>
  <c r="K6" i="3"/>
  <c r="K5" i="3"/>
  <c r="E6" i="3"/>
  <c r="E5" i="3"/>
  <c r="E5" i="2"/>
  <c r="H6" i="2"/>
  <c r="H5" i="2"/>
  <c r="E6" i="2"/>
  <c r="I7" i="11"/>
  <c r="I6" i="11"/>
  <c r="E7" i="11"/>
  <c r="E6" i="11"/>
  <c r="J49" i="12" l="1"/>
  <c r="J48" i="12"/>
  <c r="J47" i="12"/>
  <c r="J46" i="12"/>
  <c r="J45" i="12"/>
  <c r="J44" i="12"/>
  <c r="J43" i="12"/>
  <c r="J42" i="12"/>
  <c r="J41" i="12"/>
  <c r="J40" i="12"/>
  <c r="J39" i="12"/>
  <c r="J38" i="12"/>
  <c r="J37" i="12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K27" i="1" l="1"/>
  <c r="J27" i="1"/>
  <c r="H27" i="1"/>
  <c r="L50" i="12" l="1"/>
  <c r="L53" i="12" s="1"/>
  <c r="I50" i="12"/>
  <c r="H50" i="12"/>
  <c r="L52" i="12" s="1"/>
  <c r="G50" i="12"/>
  <c r="K11" i="4"/>
  <c r="H32" i="11"/>
  <c r="G32" i="11"/>
  <c r="F32" i="11"/>
  <c r="H31" i="11"/>
  <c r="G31" i="11"/>
  <c r="F31" i="11"/>
  <c r="H30" i="11"/>
  <c r="G30" i="11"/>
  <c r="F30" i="11"/>
  <c r="H29" i="11"/>
  <c r="G29" i="11"/>
  <c r="F29" i="11"/>
  <c r="H28" i="11"/>
  <c r="G28" i="11"/>
  <c r="F28" i="11"/>
  <c r="H27" i="11"/>
  <c r="I20" i="11"/>
  <c r="I19" i="11"/>
  <c r="I18" i="11"/>
  <c r="I17" i="11"/>
  <c r="D32" i="11"/>
  <c r="D27" i="11"/>
  <c r="E32" i="11"/>
  <c r="E31" i="11"/>
  <c r="D31" i="11"/>
  <c r="E30" i="11"/>
  <c r="D30" i="11"/>
  <c r="E29" i="11"/>
  <c r="D29" i="11"/>
  <c r="L54" i="12" l="1"/>
  <c r="I29" i="11"/>
  <c r="I30" i="11"/>
  <c r="I31" i="11"/>
  <c r="I32" i="11"/>
  <c r="G29" i="3" l="1"/>
  <c r="G51" i="3" l="1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I51" i="4"/>
  <c r="I52" i="4"/>
  <c r="I53" i="4"/>
  <c r="I54" i="4"/>
  <c r="I55" i="4"/>
  <c r="I56" i="4"/>
  <c r="I57" i="4"/>
  <c r="H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E30" i="5"/>
  <c r="J11" i="4" l="1"/>
  <c r="I98" i="4" l="1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8" i="4"/>
  <c r="K12" i="4" l="1"/>
  <c r="J12" i="4" l="1"/>
  <c r="K13" i="4"/>
  <c r="J13" i="4" l="1"/>
  <c r="K14" i="4"/>
  <c r="F35" i="2"/>
  <c r="I106" i="4"/>
  <c r="I107" i="4"/>
  <c r="I108" i="4"/>
  <c r="I109" i="4"/>
  <c r="I110" i="4"/>
  <c r="I111" i="4"/>
  <c r="I112" i="4"/>
  <c r="I127" i="4" s="1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70" i="4"/>
  <c r="I71" i="4"/>
  <c r="I72" i="4"/>
  <c r="I73" i="4"/>
  <c r="I22" i="4"/>
  <c r="I23" i="4"/>
  <c r="I24" i="4"/>
  <c r="I25" i="4"/>
  <c r="I26" i="4"/>
  <c r="I27" i="4"/>
  <c r="I28" i="4"/>
  <c r="K15" i="4" l="1"/>
  <c r="K16" i="4" l="1"/>
  <c r="J15" i="4"/>
  <c r="I105" i="4"/>
  <c r="H12" i="11"/>
  <c r="G12" i="11"/>
  <c r="E28" i="11"/>
  <c r="E27" i="11"/>
  <c r="E26" i="11"/>
  <c r="E25" i="11"/>
  <c r="E24" i="11"/>
  <c r="E23" i="11"/>
  <c r="D28" i="11"/>
  <c r="D26" i="11"/>
  <c r="D25" i="11"/>
  <c r="D24" i="11"/>
  <c r="D23" i="11"/>
  <c r="I16" i="11"/>
  <c r="I15" i="11"/>
  <c r="I14" i="11"/>
  <c r="I11" i="11"/>
  <c r="F27" i="11" l="1"/>
  <c r="G27" i="11"/>
  <c r="F23" i="11"/>
  <c r="H23" i="11"/>
  <c r="G23" i="11"/>
  <c r="G26" i="11"/>
  <c r="F26" i="11"/>
  <c r="H26" i="11"/>
  <c r="J14" i="4"/>
  <c r="I27" i="11" l="1"/>
  <c r="K17" i="4"/>
  <c r="I23" i="11"/>
  <c r="I26" i="11"/>
  <c r="I28" i="11"/>
  <c r="K18" i="4" l="1"/>
  <c r="K19" i="4"/>
  <c r="I12" i="11" l="1"/>
  <c r="G24" i="11" l="1"/>
  <c r="H24" i="11"/>
  <c r="K20" i="4"/>
  <c r="F24" i="11"/>
  <c r="K21" i="4"/>
  <c r="I30" i="5"/>
  <c r="F30" i="5"/>
  <c r="I24" i="11" l="1"/>
  <c r="K22" i="4"/>
  <c r="I69" i="4"/>
  <c r="I74" i="4"/>
  <c r="I79" i="4"/>
  <c r="I66" i="4"/>
  <c r="I65" i="4"/>
  <c r="I67" i="4"/>
  <c r="I68" i="4"/>
  <c r="I63" i="4"/>
  <c r="I64" i="4"/>
  <c r="I61" i="4"/>
  <c r="I62" i="4"/>
  <c r="I50" i="4"/>
  <c r="I47" i="4"/>
  <c r="I40" i="4"/>
  <c r="I41" i="4"/>
  <c r="I34" i="4"/>
  <c r="I45" i="4"/>
  <c r="I44" i="4"/>
  <c r="I49" i="4"/>
  <c r="I43" i="4"/>
  <c r="I104" i="4"/>
  <c r="I46" i="4"/>
  <c r="I48" i="4"/>
  <c r="I35" i="4"/>
  <c r="I42" i="4"/>
  <c r="I38" i="4"/>
  <c r="I39" i="4"/>
  <c r="I37" i="4"/>
  <c r="I36" i="4"/>
  <c r="I30" i="4"/>
  <c r="I16" i="4"/>
  <c r="I12" i="4"/>
  <c r="L12" i="4" s="1"/>
  <c r="I21" i="4"/>
  <c r="L21" i="4" s="1"/>
  <c r="I29" i="4"/>
  <c r="I19" i="4"/>
  <c r="L19" i="4" s="1"/>
  <c r="I20" i="4"/>
  <c r="L20" i="4" s="1"/>
  <c r="I18" i="4"/>
  <c r="L18" i="4" s="1"/>
  <c r="I14" i="4"/>
  <c r="L14" i="4" s="1"/>
  <c r="I15" i="4"/>
  <c r="L15" i="4" s="1"/>
  <c r="I17" i="4"/>
  <c r="L17" i="4" s="1"/>
  <c r="I13" i="4"/>
  <c r="L13" i="4" s="1"/>
  <c r="I11" i="4"/>
  <c r="L11" i="4" s="1"/>
  <c r="N99" i="4"/>
  <c r="G99" i="4"/>
  <c r="H99" i="4"/>
  <c r="M99" i="4"/>
  <c r="O99" i="4"/>
  <c r="G75" i="4"/>
  <c r="H75" i="4"/>
  <c r="F75" i="4"/>
  <c r="H31" i="4"/>
  <c r="G31" i="4"/>
  <c r="F31" i="4"/>
  <c r="I58" i="4" l="1"/>
  <c r="F101" i="4"/>
  <c r="F129" i="4"/>
  <c r="L16" i="4"/>
  <c r="N18" i="4"/>
  <c r="M18" i="4"/>
  <c r="O18" i="4"/>
  <c r="N20" i="4"/>
  <c r="M20" i="4"/>
  <c r="O20" i="4"/>
  <c r="N15" i="4"/>
  <c r="M15" i="4"/>
  <c r="O15" i="4"/>
  <c r="M19" i="4"/>
  <c r="N19" i="4"/>
  <c r="O19" i="4"/>
  <c r="M13" i="4"/>
  <c r="N13" i="4"/>
  <c r="O13" i="4"/>
  <c r="M21" i="4"/>
  <c r="N21" i="4"/>
  <c r="O21" i="4"/>
  <c r="N17" i="4"/>
  <c r="M17" i="4"/>
  <c r="O17" i="4"/>
  <c r="N12" i="4"/>
  <c r="M12" i="4"/>
  <c r="O12" i="4"/>
  <c r="M11" i="4"/>
  <c r="N11" i="4"/>
  <c r="N14" i="4"/>
  <c r="M14" i="4"/>
  <c r="O14" i="4"/>
  <c r="O11" i="4"/>
  <c r="K23" i="4"/>
  <c r="J22" i="4"/>
  <c r="L22" i="4" s="1"/>
  <c r="G101" i="4"/>
  <c r="G129" i="4"/>
  <c r="H129" i="4"/>
  <c r="H101" i="4"/>
  <c r="I75" i="4"/>
  <c r="I99" i="4"/>
  <c r="I31" i="4"/>
  <c r="M16" i="4" l="1"/>
  <c r="N16" i="4"/>
  <c r="O16" i="4"/>
  <c r="K24" i="4"/>
  <c r="J23" i="4"/>
  <c r="L23" i="4" s="1"/>
  <c r="I101" i="4"/>
  <c r="I129" i="4"/>
  <c r="F72" i="2" s="1"/>
  <c r="F74" i="2" s="1"/>
  <c r="N22" i="4" l="1"/>
  <c r="M22" i="4"/>
  <c r="O22" i="4"/>
  <c r="M23" i="4"/>
  <c r="N23" i="4"/>
  <c r="O23" i="4"/>
  <c r="K25" i="4"/>
  <c r="J24" i="4"/>
  <c r="L24" i="4" s="1"/>
  <c r="K26" i="4" l="1"/>
  <c r="J25" i="4"/>
  <c r="L25" i="4" s="1"/>
  <c r="M32" i="1"/>
  <c r="M31" i="1"/>
  <c r="M28" i="1"/>
  <c r="M25" i="1"/>
  <c r="M24" i="1"/>
  <c r="N27" i="1" s="1"/>
  <c r="M23" i="1"/>
  <c r="M22" i="1"/>
  <c r="G68" i="2"/>
  <c r="F68" i="2"/>
  <c r="G55" i="2"/>
  <c r="F55" i="2"/>
  <c r="F57" i="2" s="1"/>
  <c r="G35" i="2"/>
  <c r="M26" i="1" l="1"/>
  <c r="M24" i="4"/>
  <c r="N24" i="4"/>
  <c r="O24" i="4"/>
  <c r="M25" i="4"/>
  <c r="N25" i="4"/>
  <c r="O25" i="4"/>
  <c r="K27" i="4"/>
  <c r="J26" i="4"/>
  <c r="L26" i="4" s="1"/>
  <c r="G57" i="2"/>
  <c r="G69" i="2" s="1"/>
  <c r="G74" i="2" s="1"/>
  <c r="N26" i="4" l="1"/>
  <c r="M26" i="4"/>
  <c r="O26" i="4"/>
  <c r="K28" i="4"/>
  <c r="J27" i="4"/>
  <c r="L27" i="4" s="1"/>
  <c r="K29" i="4" l="1"/>
  <c r="J28" i="4"/>
  <c r="L28" i="4" s="1"/>
  <c r="N28" i="4" l="1"/>
  <c r="M28" i="4"/>
  <c r="O28" i="4"/>
  <c r="M27" i="4"/>
  <c r="N27" i="4"/>
  <c r="O27" i="4"/>
  <c r="K30" i="4"/>
  <c r="K31" i="4" s="1"/>
  <c r="J29" i="4"/>
  <c r="L29" i="4" s="1"/>
  <c r="N29" i="4" l="1"/>
  <c r="M29" i="4"/>
  <c r="O29" i="4"/>
  <c r="K34" i="4"/>
  <c r="J30" i="4"/>
  <c r="L30" i="4" s="1"/>
  <c r="J31" i="4" l="1"/>
  <c r="L31" i="4" s="1"/>
  <c r="J34" i="4"/>
  <c r="K35" i="4"/>
  <c r="L34" i="4" l="1"/>
  <c r="N30" i="4"/>
  <c r="N31" i="4" s="1"/>
  <c r="M30" i="4"/>
  <c r="M31" i="4" s="1"/>
  <c r="O30" i="4"/>
  <c r="O31" i="4" s="1"/>
  <c r="K36" i="4"/>
  <c r="J35" i="4"/>
  <c r="L35" i="4" s="1"/>
  <c r="O34" i="4" l="1"/>
  <c r="M34" i="4"/>
  <c r="N34" i="4"/>
  <c r="N35" i="4"/>
  <c r="M35" i="4"/>
  <c r="O35" i="4"/>
  <c r="K37" i="4"/>
  <c r="J36" i="4"/>
  <c r="L36" i="4" s="1"/>
  <c r="N36" i="4" l="1"/>
  <c r="M36" i="4"/>
  <c r="O36" i="4"/>
  <c r="K38" i="4"/>
  <c r="J37" i="4"/>
  <c r="L37" i="4" s="1"/>
  <c r="M37" i="4" l="1"/>
  <c r="N37" i="4"/>
  <c r="O37" i="4"/>
  <c r="K39" i="4"/>
  <c r="J38" i="4"/>
  <c r="L38" i="4" l="1"/>
  <c r="O38" i="4" s="1"/>
  <c r="K40" i="4"/>
  <c r="J39" i="4"/>
  <c r="L39" i="4" s="1"/>
  <c r="M38" i="4" l="1"/>
  <c r="N38" i="4"/>
  <c r="M39" i="4"/>
  <c r="N39" i="4"/>
  <c r="O39" i="4"/>
  <c r="K41" i="4"/>
  <c r="J40" i="4"/>
  <c r="L40" i="4" s="1"/>
  <c r="N40" i="4" l="1"/>
  <c r="M40" i="4"/>
  <c r="O40" i="4"/>
  <c r="K42" i="4"/>
  <c r="J41" i="4"/>
  <c r="L41" i="4" s="1"/>
  <c r="N41" i="4" l="1"/>
  <c r="M41" i="4"/>
  <c r="O41" i="4"/>
  <c r="K43" i="4"/>
  <c r="J42" i="4"/>
  <c r="L42" i="4" s="1"/>
  <c r="M42" i="4" l="1"/>
  <c r="N42" i="4"/>
  <c r="O42" i="4"/>
  <c r="K44" i="4"/>
  <c r="J43" i="4"/>
  <c r="L43" i="4" s="1"/>
  <c r="N43" i="4" l="1"/>
  <c r="M43" i="4"/>
  <c r="O43" i="4"/>
  <c r="K45" i="4"/>
  <c r="J44" i="4"/>
  <c r="L44" i="4" s="1"/>
  <c r="N44" i="4" l="1"/>
  <c r="M44" i="4"/>
  <c r="O44" i="4"/>
  <c r="K46" i="4"/>
  <c r="J45" i="4"/>
  <c r="L45" i="4" s="1"/>
  <c r="M45" i="4" l="1"/>
  <c r="N45" i="4"/>
  <c r="O45" i="4"/>
  <c r="K47" i="4"/>
  <c r="J46" i="4"/>
  <c r="L46" i="4" s="1"/>
  <c r="M46" i="4" l="1"/>
  <c r="N46" i="4"/>
  <c r="O46" i="4"/>
  <c r="K48" i="4"/>
  <c r="J47" i="4"/>
  <c r="L47" i="4" s="1"/>
  <c r="N47" i="4" l="1"/>
  <c r="M47" i="4"/>
  <c r="O47" i="4"/>
  <c r="K49" i="4"/>
  <c r="J48" i="4"/>
  <c r="L48" i="4" s="1"/>
  <c r="K50" i="4" l="1"/>
  <c r="J49" i="4"/>
  <c r="L49" i="4" s="1"/>
  <c r="N49" i="4" l="1"/>
  <c r="M49" i="4"/>
  <c r="O49" i="4"/>
  <c r="N48" i="4"/>
  <c r="M48" i="4"/>
  <c r="O48" i="4"/>
  <c r="K51" i="4"/>
  <c r="J50" i="4"/>
  <c r="L50" i="4" s="1"/>
  <c r="N50" i="4" l="1"/>
  <c r="M50" i="4"/>
  <c r="O50" i="4"/>
  <c r="K52" i="4"/>
  <c r="J51" i="4"/>
  <c r="L51" i="4" s="1"/>
  <c r="N51" i="4" l="1"/>
  <c r="O51" i="4"/>
  <c r="M51" i="4"/>
  <c r="K53" i="4"/>
  <c r="J52" i="4"/>
  <c r="L52" i="4" s="1"/>
  <c r="M52" i="4" l="1"/>
  <c r="O52" i="4"/>
  <c r="N52" i="4"/>
  <c r="K54" i="4"/>
  <c r="J53" i="4"/>
  <c r="L53" i="4" s="1"/>
  <c r="N53" i="4" l="1"/>
  <c r="M53" i="4"/>
  <c r="O53" i="4"/>
  <c r="K55" i="4"/>
  <c r="J54" i="4"/>
  <c r="L54" i="4" s="1"/>
  <c r="N54" i="4" l="1"/>
  <c r="O54" i="4"/>
  <c r="M54" i="4"/>
  <c r="K56" i="4"/>
  <c r="J55" i="4"/>
  <c r="L55" i="4" s="1"/>
  <c r="N55" i="4" l="1"/>
  <c r="O55" i="4"/>
  <c r="M55" i="4"/>
  <c r="K57" i="4"/>
  <c r="K58" i="4" s="1"/>
  <c r="J56" i="4"/>
  <c r="L56" i="4" s="1"/>
  <c r="N56" i="4" l="1"/>
  <c r="M56" i="4"/>
  <c r="O56" i="4"/>
  <c r="K61" i="4"/>
  <c r="J57" i="4"/>
  <c r="L57" i="4" l="1"/>
  <c r="L58" i="4" s="1"/>
  <c r="J58" i="4"/>
  <c r="K62" i="4"/>
  <c r="J61" i="4"/>
  <c r="L61" i="4" s="1"/>
  <c r="O57" i="4" l="1"/>
  <c r="O58" i="4" s="1"/>
  <c r="N57" i="4"/>
  <c r="N58" i="4" s="1"/>
  <c r="M57" i="4"/>
  <c r="M58" i="4" s="1"/>
  <c r="M61" i="4"/>
  <c r="N61" i="4"/>
  <c r="O61" i="4"/>
  <c r="J62" i="4"/>
  <c r="L62" i="4" s="1"/>
  <c r="K63" i="4"/>
  <c r="N62" i="4" l="1"/>
  <c r="M62" i="4"/>
  <c r="O62" i="4"/>
  <c r="K64" i="4"/>
  <c r="J63" i="4"/>
  <c r="L63" i="4" s="1"/>
  <c r="O63" i="4" l="1"/>
  <c r="N63" i="4"/>
  <c r="M63" i="4"/>
  <c r="J64" i="4"/>
  <c r="L64" i="4" s="1"/>
  <c r="K65" i="4"/>
  <c r="N64" i="4" l="1"/>
  <c r="O64" i="4"/>
  <c r="M64" i="4"/>
  <c r="J65" i="4"/>
  <c r="L65" i="4" s="1"/>
  <c r="K66" i="4"/>
  <c r="M65" i="4" l="1"/>
  <c r="O65" i="4"/>
  <c r="N65" i="4"/>
  <c r="K67" i="4"/>
  <c r="J66" i="4"/>
  <c r="L66" i="4" s="1"/>
  <c r="N66" i="4" l="1"/>
  <c r="O66" i="4"/>
  <c r="M66" i="4"/>
  <c r="K68" i="4"/>
  <c r="J67" i="4"/>
  <c r="L67" i="4" s="1"/>
  <c r="N67" i="4" l="1"/>
  <c r="O67" i="4"/>
  <c r="M67" i="4"/>
  <c r="J68" i="4"/>
  <c r="L68" i="4" s="1"/>
  <c r="K69" i="4"/>
  <c r="N68" i="4" l="1"/>
  <c r="O68" i="4"/>
  <c r="M68" i="4"/>
  <c r="K70" i="4"/>
  <c r="J69" i="4"/>
  <c r="L69" i="4" s="1"/>
  <c r="M69" i="4" l="1"/>
  <c r="N69" i="4"/>
  <c r="O69" i="4"/>
  <c r="K71" i="4"/>
  <c r="J70" i="4"/>
  <c r="L70" i="4" s="1"/>
  <c r="N70" i="4" l="1"/>
  <c r="M70" i="4"/>
  <c r="O70" i="4"/>
  <c r="J71" i="4"/>
  <c r="L71" i="4" s="1"/>
  <c r="K72" i="4"/>
  <c r="O71" i="4" l="1"/>
  <c r="N71" i="4"/>
  <c r="M71" i="4"/>
  <c r="K73" i="4"/>
  <c r="J72" i="4"/>
  <c r="L72" i="4" s="1"/>
  <c r="N72" i="4" l="1"/>
  <c r="O72" i="4"/>
  <c r="M72" i="4"/>
  <c r="K74" i="4"/>
  <c r="K75" i="4" s="1"/>
  <c r="J73" i="4"/>
  <c r="L73" i="4" s="1"/>
  <c r="K78" i="4" l="1"/>
  <c r="J74" i="4"/>
  <c r="L74" i="4" s="1"/>
  <c r="N74" i="4" l="1"/>
  <c r="M74" i="4"/>
  <c r="O74" i="4"/>
  <c r="M73" i="4"/>
  <c r="N73" i="4"/>
  <c r="O73" i="4"/>
  <c r="K79" i="4"/>
  <c r="J78" i="4"/>
  <c r="L78" i="4" s="1"/>
  <c r="J75" i="4"/>
  <c r="L75" i="4" s="1"/>
  <c r="O75" i="4" l="1"/>
  <c r="O101" i="4" s="1"/>
  <c r="H13" i="11" s="1"/>
  <c r="M75" i="4"/>
  <c r="M101" i="4" s="1"/>
  <c r="F13" i="11" s="1"/>
  <c r="N75" i="4"/>
  <c r="N101" i="4" s="1"/>
  <c r="G13" i="11" s="1"/>
  <c r="J79" i="4"/>
  <c r="L79" i="4" s="1"/>
  <c r="K80" i="4"/>
  <c r="I13" i="11" l="1"/>
  <c r="H25" i="11" s="1"/>
  <c r="K81" i="4"/>
  <c r="J80" i="4"/>
  <c r="L80" i="4" s="1"/>
  <c r="F25" i="11" l="1"/>
  <c r="G25" i="11"/>
  <c r="K82" i="4"/>
  <c r="J81" i="4"/>
  <c r="L81" i="4" s="1"/>
  <c r="I25" i="11" l="1"/>
  <c r="K83" i="4"/>
  <c r="J82" i="4"/>
  <c r="L82" i="4" s="1"/>
  <c r="K84" i="4" l="1"/>
  <c r="J83" i="4"/>
  <c r="L83" i="4" s="1"/>
  <c r="K85" i="4" l="1"/>
  <c r="J84" i="4"/>
  <c r="L84" i="4" s="1"/>
  <c r="K86" i="4" l="1"/>
  <c r="J85" i="4"/>
  <c r="L85" i="4" s="1"/>
  <c r="J86" i="4" l="1"/>
  <c r="L86" i="4" s="1"/>
  <c r="K87" i="4"/>
  <c r="K88" i="4" l="1"/>
  <c r="J87" i="4"/>
  <c r="L87" i="4" s="1"/>
  <c r="J88" i="4" l="1"/>
  <c r="L88" i="4" s="1"/>
  <c r="K89" i="4"/>
  <c r="K90" i="4" l="1"/>
  <c r="J89" i="4"/>
  <c r="L89" i="4" s="1"/>
  <c r="J90" i="4" l="1"/>
  <c r="L90" i="4" s="1"/>
  <c r="K91" i="4"/>
  <c r="K92" i="4" l="1"/>
  <c r="J91" i="4"/>
  <c r="L91" i="4" s="1"/>
  <c r="J92" i="4" l="1"/>
  <c r="L92" i="4" s="1"/>
  <c r="K93" i="4"/>
  <c r="K94" i="4" l="1"/>
  <c r="J93" i="4"/>
  <c r="L93" i="4" s="1"/>
  <c r="J94" i="4" l="1"/>
  <c r="L94" i="4" s="1"/>
  <c r="K95" i="4"/>
  <c r="K96" i="4" l="1"/>
  <c r="J95" i="4"/>
  <c r="L95" i="4" s="1"/>
  <c r="J96" i="4" l="1"/>
  <c r="L96" i="4" s="1"/>
  <c r="K97" i="4"/>
  <c r="K98" i="4" l="1"/>
  <c r="K99" i="4" s="1"/>
  <c r="J97" i="4"/>
  <c r="L97" i="4" s="1"/>
  <c r="K101" i="4" l="1"/>
  <c r="J98" i="4"/>
  <c r="L98" i="4" s="1"/>
  <c r="K104" i="4"/>
  <c r="J99" i="4" l="1"/>
  <c r="L99" i="4" s="1"/>
  <c r="K105" i="4"/>
  <c r="J104" i="4"/>
  <c r="L104" i="4" l="1"/>
  <c r="J105" i="4"/>
  <c r="L105" i="4" s="1"/>
  <c r="K106" i="4"/>
  <c r="J101" i="4"/>
  <c r="L101" i="4"/>
  <c r="O104" i="4" l="1"/>
  <c r="M104" i="4"/>
  <c r="N104" i="4"/>
  <c r="O105" i="4"/>
  <c r="N105" i="4"/>
  <c r="M105" i="4"/>
  <c r="K107" i="4"/>
  <c r="J106" i="4"/>
  <c r="L106" i="4" s="1"/>
  <c r="O106" i="4" l="1"/>
  <c r="M106" i="4"/>
  <c r="N106" i="4"/>
  <c r="K108" i="4"/>
  <c r="J107" i="4"/>
  <c r="L107" i="4" s="1"/>
  <c r="O107" i="4" l="1"/>
  <c r="N107" i="4"/>
  <c r="M107" i="4"/>
  <c r="K109" i="4"/>
  <c r="J108" i="4"/>
  <c r="L108" i="4" l="1"/>
  <c r="K110" i="4"/>
  <c r="J109" i="4"/>
  <c r="L109" i="4" s="1"/>
  <c r="O108" i="4" l="1"/>
  <c r="M108" i="4"/>
  <c r="N108" i="4"/>
  <c r="O109" i="4"/>
  <c r="M109" i="4"/>
  <c r="N109" i="4"/>
  <c r="K111" i="4"/>
  <c r="J110" i="4"/>
  <c r="L110" i="4" s="1"/>
  <c r="K112" i="4" l="1"/>
  <c r="J111" i="4"/>
  <c r="L111" i="4" s="1"/>
  <c r="O111" i="4" l="1"/>
  <c r="M111" i="4"/>
  <c r="N111" i="4"/>
  <c r="O110" i="4"/>
  <c r="M110" i="4"/>
  <c r="N110" i="4"/>
  <c r="K113" i="4"/>
  <c r="J112" i="4"/>
  <c r="L112" i="4" s="1"/>
  <c r="O112" i="4" l="1"/>
  <c r="M112" i="4"/>
  <c r="N112" i="4"/>
  <c r="K114" i="4"/>
  <c r="J113" i="4"/>
  <c r="L113" i="4" s="1"/>
  <c r="O113" i="4" l="1"/>
  <c r="N113" i="4"/>
  <c r="M113" i="4"/>
  <c r="K115" i="4"/>
  <c r="J114" i="4"/>
  <c r="L114" i="4" s="1"/>
  <c r="O114" i="4" l="1"/>
  <c r="M114" i="4"/>
  <c r="N114" i="4"/>
  <c r="K116" i="4"/>
  <c r="J115" i="4"/>
  <c r="L115" i="4" s="1"/>
  <c r="J116" i="4" l="1"/>
  <c r="L116" i="4" s="1"/>
  <c r="K117" i="4"/>
  <c r="O116" i="4" l="1"/>
  <c r="M116" i="4"/>
  <c r="N116" i="4"/>
  <c r="O115" i="4"/>
  <c r="M115" i="4"/>
  <c r="N115" i="4"/>
  <c r="K118" i="4"/>
  <c r="J117" i="4"/>
  <c r="L117" i="4" s="1"/>
  <c r="O117" i="4" l="1"/>
  <c r="M117" i="4"/>
  <c r="N117" i="4"/>
  <c r="K119" i="4"/>
  <c r="J118" i="4"/>
  <c r="L118" i="4" s="1"/>
  <c r="O118" i="4" l="1"/>
  <c r="M118" i="4"/>
  <c r="N118" i="4"/>
  <c r="K120" i="4"/>
  <c r="J119" i="4"/>
  <c r="L119" i="4" s="1"/>
  <c r="O119" i="4" l="1"/>
  <c r="N119" i="4"/>
  <c r="M119" i="4"/>
  <c r="J120" i="4"/>
  <c r="L120" i="4" s="1"/>
  <c r="K121" i="4"/>
  <c r="O120" i="4" l="1"/>
  <c r="M120" i="4"/>
  <c r="N120" i="4"/>
  <c r="K122" i="4"/>
  <c r="J121" i="4"/>
  <c r="L121" i="4" s="1"/>
  <c r="O121" i="4" l="1"/>
  <c r="N121" i="4"/>
  <c r="M121" i="4"/>
  <c r="J122" i="4"/>
  <c r="L122" i="4" s="1"/>
  <c r="K123" i="4"/>
  <c r="O122" i="4" l="1"/>
  <c r="M122" i="4"/>
  <c r="N122" i="4"/>
  <c r="K124" i="4"/>
  <c r="J123" i="4"/>
  <c r="L123" i="4" s="1"/>
  <c r="O123" i="4" l="1"/>
  <c r="M123" i="4"/>
  <c r="N123" i="4"/>
  <c r="J124" i="4"/>
  <c r="L124" i="4" s="1"/>
  <c r="K125" i="4"/>
  <c r="O124" i="4" l="1"/>
  <c r="M124" i="4"/>
  <c r="N124" i="4"/>
  <c r="J125" i="4"/>
  <c r="L125" i="4" s="1"/>
  <c r="K126" i="4"/>
  <c r="K127" i="4" s="1"/>
  <c r="K129" i="4" s="1"/>
  <c r="O125" i="4" l="1"/>
  <c r="M125" i="4"/>
  <c r="N125" i="4"/>
  <c r="J126" i="4"/>
  <c r="L126" i="4" l="1"/>
  <c r="L127" i="4" s="1"/>
  <c r="L129" i="4" s="1"/>
  <c r="J127" i="4"/>
  <c r="J129" i="4" s="1"/>
  <c r="N126" i="4" l="1"/>
  <c r="N127" i="4" s="1"/>
  <c r="N129" i="4" s="1"/>
  <c r="M126" i="4"/>
  <c r="M127" i="4" s="1"/>
  <c r="M129" i="4" s="1"/>
  <c r="O126" i="4"/>
  <c r="O127" i="4" s="1"/>
  <c r="O129" i="4" s="1"/>
</calcChain>
</file>

<file path=xl/sharedStrings.xml><?xml version="1.0" encoding="utf-8"?>
<sst xmlns="http://schemas.openxmlformats.org/spreadsheetml/2006/main" count="541" uniqueCount="371">
  <si>
    <t>Summary Schedule</t>
  </si>
  <si>
    <t>DC Department of Health Care Finance</t>
  </si>
  <si>
    <t>To:</t>
  </si>
  <si>
    <t>Provider Name:</t>
  </si>
  <si>
    <t>Level of Certification</t>
  </si>
  <si>
    <t>Intermediate Care</t>
  </si>
  <si>
    <t>Other</t>
  </si>
  <si>
    <t>A. PROVIDER CLASSIFICATION:</t>
  </si>
  <si>
    <t>Type of Organization</t>
  </si>
  <si>
    <t>Licensed or Approved As:</t>
  </si>
  <si>
    <t>Skilled Nursing</t>
  </si>
  <si>
    <t>Total</t>
  </si>
  <si>
    <t>Direct Health Care:</t>
  </si>
  <si>
    <t>Ancillary services</t>
  </si>
  <si>
    <t>Medical Supplies</t>
  </si>
  <si>
    <t>Laboratory</t>
  </si>
  <si>
    <t>Nursing Care</t>
  </si>
  <si>
    <t>Radiology</t>
  </si>
  <si>
    <t>Beauty &amp; Barber Shop</t>
  </si>
  <si>
    <t>Oxygen</t>
  </si>
  <si>
    <t>Equipment Rental</t>
  </si>
  <si>
    <t>Laundry</t>
  </si>
  <si>
    <t>Other Ancillary</t>
  </si>
  <si>
    <t>Hospice</t>
  </si>
  <si>
    <t>Total Ancillary Services</t>
  </si>
  <si>
    <t>Other Income:</t>
  </si>
  <si>
    <t>Guest &amp; Employee Meals</t>
  </si>
  <si>
    <t>Gain on Assets Sale</t>
  </si>
  <si>
    <t>Total Other Income</t>
  </si>
  <si>
    <t>Contractual Allowances &amp; Settlements</t>
  </si>
  <si>
    <t>Other Income</t>
  </si>
  <si>
    <t>Total Deductions</t>
  </si>
  <si>
    <t>Net Revenue</t>
  </si>
  <si>
    <t>Computation of Net Income</t>
  </si>
  <si>
    <t>NET INCOME*</t>
  </si>
  <si>
    <t>Prescription Drugs</t>
  </si>
  <si>
    <t>Provider Tax</t>
  </si>
  <si>
    <t>Dental Services</t>
  </si>
  <si>
    <t>Expense Adjustments:</t>
  </si>
  <si>
    <t>Management Fee</t>
  </si>
  <si>
    <t>Home Office Costs</t>
  </si>
  <si>
    <t>Dietary</t>
  </si>
  <si>
    <t xml:space="preserve">Food </t>
  </si>
  <si>
    <t>Laundry and Linen</t>
  </si>
  <si>
    <t>Housekeeping</t>
  </si>
  <si>
    <t>Nursing</t>
  </si>
  <si>
    <t>Medical supplies</t>
  </si>
  <si>
    <t>Social Services</t>
  </si>
  <si>
    <t>Volunteer Services</t>
  </si>
  <si>
    <t>Central Supplies</t>
  </si>
  <si>
    <t>Medical Records</t>
  </si>
  <si>
    <t>Insurance</t>
  </si>
  <si>
    <t>Travel &amp; Entertainment</t>
  </si>
  <si>
    <t>Depreciation and Amortization</t>
  </si>
  <si>
    <t>Real Estate Tax</t>
  </si>
  <si>
    <t>Property Insurance</t>
  </si>
  <si>
    <t>Utilization Review</t>
  </si>
  <si>
    <t>Minor Equipment</t>
  </si>
  <si>
    <t>Land</t>
  </si>
  <si>
    <t>Building</t>
  </si>
  <si>
    <t>Departmental Equipment</t>
  </si>
  <si>
    <t>Transportation Equipment</t>
  </si>
  <si>
    <t>Land Improvements</t>
  </si>
  <si>
    <t>Other (Specify)</t>
  </si>
  <si>
    <t>Total Facility Residents</t>
  </si>
  <si>
    <t>Medicaid Residents</t>
  </si>
  <si>
    <t>Depreciation</t>
  </si>
  <si>
    <t>Cash on hand and in Banks</t>
  </si>
  <si>
    <t>Less: Allowance for Uncollectibles</t>
  </si>
  <si>
    <t>Inventories (Priced at Cost)</t>
  </si>
  <si>
    <t>Other Assets</t>
  </si>
  <si>
    <t>Prepaid Expenses</t>
  </si>
  <si>
    <t>Total Current Assets</t>
  </si>
  <si>
    <t>Property Plant and Equipment</t>
  </si>
  <si>
    <t>a. Land</t>
  </si>
  <si>
    <t>Total Property, Plant and Equipment</t>
  </si>
  <si>
    <t>TOTAL ASSETS</t>
  </si>
  <si>
    <t>LIABILITIES:</t>
  </si>
  <si>
    <t>Accounts Payable</t>
  </si>
  <si>
    <t>Notes Payable</t>
  </si>
  <si>
    <t>Accrued Salaries, Wages, Fees Payable</t>
  </si>
  <si>
    <t>Other Current Liabilities</t>
  </si>
  <si>
    <t>Mortgage Payable</t>
  </si>
  <si>
    <t>TOTAL LIABILITIES</t>
  </si>
  <si>
    <t>CAPITAL:</t>
  </si>
  <si>
    <t>Owner's Equity (proprietary or partnership)</t>
  </si>
  <si>
    <t>Capital Stock (Corporation) Outstanding</t>
  </si>
  <si>
    <t>Total Capital</t>
  </si>
  <si>
    <t>TOTAL LIABILITIES AND CAPITAL</t>
  </si>
  <si>
    <t>LEVEL OF CARE</t>
  </si>
  <si>
    <t>Report Period From:</t>
  </si>
  <si>
    <t>Medicaid Provider Number:</t>
  </si>
  <si>
    <t>Miscellaneous Income</t>
  </si>
  <si>
    <t>Telephone</t>
  </si>
  <si>
    <t>Professional Services</t>
  </si>
  <si>
    <t>Schedule A - Revenue and Adjustments to Revenue</t>
  </si>
  <si>
    <t>Schedule B - Adjustments to Expenses</t>
  </si>
  <si>
    <t>Schedule C - Computation and Allocation of Allowable Costs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</si>
  <si>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</si>
  <si>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</si>
  <si>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</si>
  <si>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</si>
  <si>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</si>
  <si>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</si>
  <si>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</si>
  <si>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</si>
  <si>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</si>
  <si>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Certified Beds Available at the Beginning of Period</t>
  </si>
  <si>
    <t>Certified Beds Available at the end of Period</t>
  </si>
  <si>
    <t>Total Certified Bed Days Available for Period</t>
  </si>
  <si>
    <r>
      <t>Total Actual</t>
    </r>
    <r>
      <rPr>
        <sz val="10"/>
        <rFont val="Times New Roman"/>
        <family val="1"/>
      </rPr>
      <t xml:space="preserve"> Resident </t>
    </r>
    <r>
      <rPr>
        <sz val="10"/>
        <color theme="1"/>
        <rFont val="Times New Roman"/>
        <family val="1"/>
      </rPr>
      <t>Days for Period</t>
    </r>
  </si>
  <si>
    <t>Discharges, Including Deaths</t>
  </si>
  <si>
    <r>
      <t xml:space="preserve">Eligible </t>
    </r>
    <r>
      <rPr>
        <sz val="10"/>
        <rFont val="Times New Roman"/>
        <family val="1"/>
      </rPr>
      <t xml:space="preserve">Resident </t>
    </r>
    <r>
      <rPr>
        <sz val="10"/>
        <color theme="1"/>
        <rFont val="Times New Roman"/>
        <family val="1"/>
      </rPr>
      <t>Days of Care</t>
    </r>
  </si>
  <si>
    <t>Line #</t>
  </si>
  <si>
    <t>Pharmacy less RX</t>
  </si>
  <si>
    <t>Staff Development</t>
  </si>
  <si>
    <t>Total Routine &amp; Support</t>
  </si>
  <si>
    <t>Routine &amp; Support</t>
  </si>
  <si>
    <t>Capital</t>
  </si>
  <si>
    <t>Home Office Expense</t>
  </si>
  <si>
    <t>Leasehold Improvements</t>
  </si>
  <si>
    <t xml:space="preserve">                                                                                                                                                                        Facility-Owner Information and Certification                                                                                                                                                                   </t>
  </si>
  <si>
    <t>Report Period From</t>
  </si>
  <si>
    <t>Report Period To</t>
  </si>
  <si>
    <t>Zip Code</t>
  </si>
  <si>
    <t>Telephone Number</t>
  </si>
  <si>
    <t>Preparer Identification</t>
  </si>
  <si>
    <t>Cost Report Preparer Name</t>
  </si>
  <si>
    <t>Firm Name (if applicable)</t>
  </si>
  <si>
    <t>E-mail Address</t>
  </si>
  <si>
    <t>Mailing Address</t>
  </si>
  <si>
    <t>Date</t>
  </si>
  <si>
    <t>MISREPRESENTATION OR FALSIFICATION OF ANY INFORMATION CONTAINED IN THIS COST REPORT MAY BE PUNISHABLE BY FINE AND/OR IMPRISONMENT UNDER DC OR FEDERAL LAW.</t>
  </si>
  <si>
    <t>Date Submitted</t>
  </si>
  <si>
    <t>Nursing Facility Name</t>
  </si>
  <si>
    <t>Nursing Facility Address</t>
  </si>
  <si>
    <t>Certification by Official or Nursing Facility Administrator</t>
  </si>
  <si>
    <t>Certification Schedule</t>
  </si>
  <si>
    <t>Per General Ledger
(2)</t>
  </si>
  <si>
    <t>Suggested Line No. For Sch C Adjustment (Show Actual Line Used)
(4)</t>
  </si>
  <si>
    <t>Suggested Line No. For Sch C Adjustment (Show Actual Line Used.)
(3)</t>
  </si>
  <si>
    <t>Cost Centers
(1)</t>
  </si>
  <si>
    <t>Other Expenses (4)</t>
  </si>
  <si>
    <t>Revenue
(6)</t>
  </si>
  <si>
    <t>Skilled Care
(9)</t>
  </si>
  <si>
    <t>Intermediate Care
(10)</t>
  </si>
  <si>
    <t>Other
(11)</t>
  </si>
  <si>
    <t>Allocation Basis
(1)</t>
  </si>
  <si>
    <t>Square Footage</t>
  </si>
  <si>
    <t>AC</t>
  </si>
  <si>
    <t>Percentage Allocated</t>
  </si>
  <si>
    <t>ICF
(4)</t>
  </si>
  <si>
    <t>Other
(5)</t>
  </si>
  <si>
    <t>Meals Served</t>
  </si>
  <si>
    <t>MS</t>
  </si>
  <si>
    <t>Accumulated Cost</t>
  </si>
  <si>
    <t>Statistical Bases/Allocations</t>
  </si>
  <si>
    <t>Total Accumulated Cost</t>
  </si>
  <si>
    <t>Administration</t>
  </si>
  <si>
    <t>Administrative Cost</t>
  </si>
  <si>
    <t>Adjustments to:</t>
  </si>
  <si>
    <t>Licenses</t>
  </si>
  <si>
    <t>Office Expenses Supplies</t>
  </si>
  <si>
    <t>Office Expenses Services</t>
  </si>
  <si>
    <t>Personnel &amp; Procurement</t>
  </si>
  <si>
    <t>OSHA Cost</t>
  </si>
  <si>
    <t>Percent Occupancy (Line 4 Divided by Line 3)</t>
  </si>
  <si>
    <t>Provider tax</t>
  </si>
  <si>
    <t>Fund Raising Expenses</t>
  </si>
  <si>
    <t>Gift, Flower and Coffee Shop</t>
  </si>
  <si>
    <t>Interest Expense and Penalties on Late Payments</t>
  </si>
  <si>
    <t>Plant Operation</t>
  </si>
  <si>
    <t>Medical Director</t>
  </si>
  <si>
    <t>Resident Activities</t>
  </si>
  <si>
    <t>Radiology Services</t>
  </si>
  <si>
    <t>Laboratory Services</t>
  </si>
  <si>
    <t>Behavioral Health Services</t>
  </si>
  <si>
    <t>Interest on Capital Debt</t>
  </si>
  <si>
    <t>Facility Rent</t>
  </si>
  <si>
    <t>General Liability Insurance</t>
  </si>
  <si>
    <t>Retained Earnings</t>
  </si>
  <si>
    <t>Schedule G - Balance Sheet</t>
  </si>
  <si>
    <t>Total Current Liabilities</t>
  </si>
  <si>
    <t>`</t>
  </si>
  <si>
    <t>Long-Term Notes Receivable</t>
  </si>
  <si>
    <t>Due From Officers, Owners or Related Organizations</t>
  </si>
  <si>
    <t>Notes Payable to Officers, Owners or Related Organizations</t>
  </si>
  <si>
    <t>Inter-Company Payables</t>
  </si>
  <si>
    <t>Other Long-Term Assets</t>
  </si>
  <si>
    <t>Inter-Company Receivables</t>
  </si>
  <si>
    <t>Adjustment to Sch C, Column 6
(3)</t>
  </si>
  <si>
    <t>Oxygen Therapy</t>
  </si>
  <si>
    <t>Respiratory Therapy</t>
  </si>
  <si>
    <t>Personal telephone, radio, and television services</t>
  </si>
  <si>
    <t>Vending machines</t>
  </si>
  <si>
    <t>Personal Resident Purchases</t>
  </si>
  <si>
    <t>Contracted Nursing</t>
  </si>
  <si>
    <t>Nursing &amp; Resident Care</t>
  </si>
  <si>
    <t>Clerical Staff</t>
  </si>
  <si>
    <t>Routine Personal Hygiene Items and Services</t>
  </si>
  <si>
    <t>Interest on working capital</t>
  </si>
  <si>
    <t>Bad Debts, Charity and Courtesy Allowances</t>
  </si>
  <si>
    <t>b. Land Improvements</t>
  </si>
  <si>
    <t>c. Building</t>
  </si>
  <si>
    <t>d. Departmental Equipment</t>
  </si>
  <si>
    <t>e. Transportation Equipment</t>
  </si>
  <si>
    <t>f. Leasehold Improvements</t>
  </si>
  <si>
    <t>g. Other</t>
  </si>
  <si>
    <t>Total long term assets</t>
  </si>
  <si>
    <t>Other Long Term Liabilities</t>
  </si>
  <si>
    <t>Schedule F - Detail of Rental of Property, Plant, and Equipment</t>
  </si>
  <si>
    <t>Schedule E - Facility Transactions with Related Parties</t>
  </si>
  <si>
    <t>Total Non-Allowable</t>
  </si>
  <si>
    <t>Subscriptions</t>
  </si>
  <si>
    <t>Total Administration</t>
  </si>
  <si>
    <t>Investment Income</t>
  </si>
  <si>
    <t>Rental of Nursing Facility Space</t>
  </si>
  <si>
    <t>Total All Expenses</t>
  </si>
  <si>
    <r>
      <t>Less: Expens</t>
    </r>
    <r>
      <rPr>
        <sz val="10"/>
        <rFont val="Times New Roman"/>
        <family val="1"/>
      </rPr>
      <t>es (Sch C, Col 5, Line 109</t>
    </r>
    <r>
      <rPr>
        <sz val="10"/>
        <color theme="1"/>
        <rFont val="Times New Roman"/>
        <family val="1"/>
      </rPr>
      <t>)</t>
    </r>
  </si>
  <si>
    <t>Purchases Discounts and Allowances</t>
  </si>
  <si>
    <t>Recovery of an Insured Loss</t>
  </si>
  <si>
    <t>Total Expense Adjustments</t>
  </si>
  <si>
    <t>Name Of Related Business (3)</t>
  </si>
  <si>
    <t>Current Reporting Year Amount
(2)</t>
  </si>
  <si>
    <t>% Ownership In Facility (4)</t>
  </si>
  <si>
    <t>From Whom Leased (3)</t>
  </si>
  <si>
    <t>Schedule H - Home Office</t>
  </si>
  <si>
    <t>Revenue</t>
  </si>
  <si>
    <t>Accounting</t>
  </si>
  <si>
    <t>Consulting</t>
  </si>
  <si>
    <t>Rental and Leasing</t>
  </si>
  <si>
    <t>Sale of Supplies</t>
  </si>
  <si>
    <t>Interest Income</t>
  </si>
  <si>
    <t>Total Revenue</t>
  </si>
  <si>
    <t>Salaries-Owners, Officers &amp; Directors</t>
  </si>
  <si>
    <t>Salaries-Other</t>
  </si>
  <si>
    <t>FICA</t>
  </si>
  <si>
    <t>Pensions</t>
  </si>
  <si>
    <t>Unemployment Taxes</t>
  </si>
  <si>
    <t>Workmen's Comp</t>
  </si>
  <si>
    <t>Advertising</t>
  </si>
  <si>
    <t>Amortization</t>
  </si>
  <si>
    <t xml:space="preserve">Consultants </t>
  </si>
  <si>
    <t>Contracted Services</t>
  </si>
  <si>
    <t>Director Fees</t>
  </si>
  <si>
    <t xml:space="preserve">Dues and Subscriptions </t>
  </si>
  <si>
    <t>Educational Seminars &amp; Training</t>
  </si>
  <si>
    <t>Interest Expense</t>
  </si>
  <si>
    <t>Legal</t>
  </si>
  <si>
    <t>Rental &amp; Leasing</t>
  </si>
  <si>
    <t>Repairs &amp; Maintenance</t>
  </si>
  <si>
    <t>Supplies &amp; Postage</t>
  </si>
  <si>
    <t>Taxes &amp; Licenses</t>
  </si>
  <si>
    <t xml:space="preserve">Travel </t>
  </si>
  <si>
    <t>Utilities</t>
  </si>
  <si>
    <t>Contributions</t>
  </si>
  <si>
    <t>Income Tax</t>
  </si>
  <si>
    <t>Group Health Insurance</t>
  </si>
  <si>
    <t>Vehicle</t>
  </si>
  <si>
    <t>Total Expenditures</t>
  </si>
  <si>
    <t>Management Fees (Owned)</t>
  </si>
  <si>
    <t>Management Fees (Non-Owned)</t>
  </si>
  <si>
    <t>Other Revenue (Attach Schedule)</t>
  </si>
  <si>
    <t>Allocation Code
(2)</t>
  </si>
  <si>
    <t>Total 
(6)</t>
  </si>
  <si>
    <t>Allocation Basis
(7)</t>
  </si>
  <si>
    <t>SNF
(9)</t>
  </si>
  <si>
    <t>ICF
(10)</t>
  </si>
  <si>
    <t>Total 
(12)</t>
  </si>
  <si>
    <t>General Ledger Account
(1)</t>
  </si>
  <si>
    <t>SF</t>
  </si>
  <si>
    <t>Calculation of Allowable Expenditures</t>
  </si>
  <si>
    <t>Schedule D - Assets &amp; Depreciation</t>
  </si>
  <si>
    <t>Resident Days</t>
  </si>
  <si>
    <t>RD</t>
  </si>
  <si>
    <t>Total Expenses
(5)</t>
  </si>
  <si>
    <t>Employee Fringe Benefits
(3)</t>
  </si>
  <si>
    <t>Allocation Basis
(12)</t>
  </si>
  <si>
    <t xml:space="preserve">Line # </t>
  </si>
  <si>
    <t>Allocation Code
(8)</t>
  </si>
  <si>
    <t>Grants, Gifts and Endowments</t>
  </si>
  <si>
    <t xml:space="preserve">I hereby certify that I have read the above statement and that I have examined the accompanying worksheets for the indicated reporting period, and that to the best of my knowledge and belief it is a true, correct and complete statement prepared from the books and records of the nursing facility in accordance with applicable instructions, except as noted. I understand that Medicaid payments will be from Federal and State funds, and that any falsification, or concealment of a material fact, may be prosecuted under Federal and State laws. </t>
  </si>
  <si>
    <t>Resident Days at 93% Occupancy (Line 3*.93)</t>
  </si>
  <si>
    <t>Wages &amp; Salaries
(2)</t>
  </si>
  <si>
    <t>Allowable Costs (Col. 5 +/- Col. 6&amp;7)
(8)</t>
  </si>
  <si>
    <t>Total Nursing &amp; Resident Care</t>
  </si>
  <si>
    <t>Non-Allowable</t>
  </si>
  <si>
    <t>Schedule B Line Description
(1)</t>
  </si>
  <si>
    <t>Include rental payments for property on Schedule C, Line 48
Include rental payments for plant and equipment on Schedule C, Line 49</t>
  </si>
  <si>
    <t>Total Long Term Liabilities</t>
  </si>
  <si>
    <t>Long Term Liabilities</t>
  </si>
  <si>
    <t>DC Department of Health Care Finance
Medicaid Annual Cost Report for Nursing Facilities</t>
  </si>
  <si>
    <t>Medicaid Annual Cost Report for Nursing Facilities</t>
  </si>
  <si>
    <t>% Ownership In Related Business
(5)</t>
  </si>
  <si>
    <t>Allowable Amount
(6)</t>
  </si>
  <si>
    <t>Adjustment
(7)</t>
  </si>
  <si>
    <t>Item Rented
(1)</t>
  </si>
  <si>
    <t>Terms Of Lease (Include Monthly Payment, Interest Rate And Life Of Lease)
(4)</t>
  </si>
  <si>
    <t>Current Year Total
(2)</t>
  </si>
  <si>
    <t>ASSETS:</t>
  </si>
  <si>
    <t>General Ledger Accounts
(1)</t>
  </si>
  <si>
    <t>Other Expense (Attach Schedule)</t>
  </si>
  <si>
    <t>Expenditures Directly Related to this Facility (Line 40, Column 4)</t>
  </si>
  <si>
    <t>Adjustments
(3)</t>
  </si>
  <si>
    <t>Expenses to be Allocated
(6)</t>
  </si>
  <si>
    <t>Expense
(7)</t>
  </si>
  <si>
    <t>SNF
(3)</t>
  </si>
  <si>
    <t>Skilled Care Facility</t>
  </si>
  <si>
    <t>Hospital-Based Skilled Nursing Facility</t>
  </si>
  <si>
    <t>Skilled Care</t>
  </si>
  <si>
    <t>Governmental</t>
  </si>
  <si>
    <t>Proprietary</t>
  </si>
  <si>
    <t>Individual</t>
  </si>
  <si>
    <t>Partnership</t>
  </si>
  <si>
    <t>Corporation</t>
  </si>
  <si>
    <t>Voluntary, Non-Profit</t>
  </si>
  <si>
    <t>(1)</t>
  </si>
  <si>
    <t>Allocated Expenses
(8)</t>
  </si>
  <si>
    <t>Medicaid Provider Number</t>
  </si>
  <si>
    <t>Expenditures Allocated to this Facility (From Line 40, Column 8)</t>
  </si>
  <si>
    <t>Marketing/Advertising Costs</t>
  </si>
  <si>
    <r>
      <t>(1) Total must agree with amount shown on S</t>
    </r>
    <r>
      <rPr>
        <sz val="11"/>
        <rFont val="Times New Roman"/>
        <family val="1"/>
      </rPr>
      <t>ch C, Line 47, Column 8.</t>
    </r>
  </si>
  <si>
    <t>Depreciation and Amortization (straight line adjustment)</t>
  </si>
  <si>
    <t>Allocation Method
(7)</t>
  </si>
  <si>
    <t>Cost Or Other Basis
(2)</t>
  </si>
  <si>
    <t>Beginning Accumulated Depreciation
(3)</t>
  </si>
  <si>
    <t>Method Of Computing Depreciation
(4)</t>
  </si>
  <si>
    <t>Depreciation Claimed For This Year
(5)</t>
  </si>
  <si>
    <t>Ending Accumulated Depreciation
(6)</t>
  </si>
  <si>
    <t>Amount from General Ledger
(2)</t>
  </si>
  <si>
    <t>Use the space below to report any additional information required to support the schedules.</t>
  </si>
  <si>
    <t>Schedule</t>
  </si>
  <si>
    <t>Additional Information</t>
  </si>
  <si>
    <t>Amount</t>
  </si>
  <si>
    <t>Physical Therapy</t>
  </si>
  <si>
    <t>Occupational Therapy</t>
  </si>
  <si>
    <t>Speech Therapy</t>
  </si>
  <si>
    <t>Medicare Provider Number</t>
  </si>
  <si>
    <t>Print name of Officer or Administrator</t>
  </si>
  <si>
    <t xml:space="preserve">Signature of Chief Financial Officer/Administrator/Chief Executive Officer </t>
  </si>
  <si>
    <t>Physician's Professional Component</t>
  </si>
  <si>
    <t>Non-allowed Expenses:</t>
  </si>
  <si>
    <t>Nursing Facility NPI Number</t>
  </si>
  <si>
    <t xml:space="preserve">Title </t>
  </si>
  <si>
    <t>Complete this section if the preparer is not the Nursing Facility Administrator</t>
  </si>
  <si>
    <t>Adjustment
(To Sch C, Column 7)
(2)</t>
  </si>
  <si>
    <t xml:space="preserve">Beauty and Barber Shop </t>
  </si>
  <si>
    <t>Parties and Social Activities</t>
  </si>
  <si>
    <t>Physicians Professional Component</t>
  </si>
  <si>
    <t>Expenses</t>
  </si>
  <si>
    <t>Respiratory Therapy – Ventilator Related</t>
  </si>
  <si>
    <t>Deductions from Total Revenue:</t>
  </si>
  <si>
    <t>Respiratory Therapy - Ventilator Related</t>
  </si>
  <si>
    <t>2A</t>
  </si>
  <si>
    <t>2B.</t>
  </si>
  <si>
    <t>Related Party Receivable</t>
  </si>
  <si>
    <t>Accounts and Notes Receivable</t>
  </si>
  <si>
    <t>B. STATISTICAL DATA</t>
  </si>
  <si>
    <t>Incontinence Products</t>
  </si>
  <si>
    <t xml:space="preserve">Bad Debts, Charity and Courtesy Allowances </t>
  </si>
  <si>
    <t>Nursing Administration</t>
  </si>
  <si>
    <t>Dues</t>
  </si>
  <si>
    <t>Description Of Asset Class
(1)</t>
  </si>
  <si>
    <t>Expenses Directly Related to this Facility
(4)</t>
  </si>
  <si>
    <t>Expenses Directly Related to Other Facilities
(5)</t>
  </si>
  <si>
    <t>Revenue Type
(1)</t>
  </si>
  <si>
    <t>Expense Type
(1)</t>
  </si>
  <si>
    <t xml:space="preserve"> Statistical Bases/Allocations </t>
  </si>
  <si>
    <t>*Must agree with net income or loss shown in financial statements. If different, attach an explanation.</t>
  </si>
  <si>
    <t>h. Less: Allowance for Depreciation</t>
  </si>
  <si>
    <t>Total Allowable Expenditures – total of lines 41 and 42. This amount to Schedule B line 19, column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</si>
</sst>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"/>
    <numFmt numFmtId="165" formatCode="#."/>
    <numFmt numFmtId="166" formatCode="_(* #,###_);_(* \(#,###\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12"/>
      <name val="Times New Roman"/>
      <family val="1"/>
    </font>
    <font>
      <b/>
      <sz val="10"/>
      <color rgb="FFFF0000"/>
      <name val="Times New Roman"/>
      <family val="1"/>
    </font>
    <font>
      <u/>
      <sz val="8.8000000000000007"/>
      <color theme="10"/>
      <name val="Calibri"/>
      <family val="2"/>
    </font>
    <font>
      <u/>
      <sz val="10"/>
      <name val="Times New Roman"/>
      <family val="1"/>
    </font>
    <font>
      <b/>
      <u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0"/>
      <color rgb="FFFF0000"/>
      <name val="Times New Roman"/>
      <family val="1"/>
    </font>
    <font>
      <sz val="11"/>
      <color theme="1"/>
      <name val="Cambria"/>
      <family val="1"/>
    </font>
    <font>
      <strike/>
      <sz val="10"/>
      <color theme="1"/>
      <name val="Times New Roman"/>
      <family val="1"/>
    </font>
    <font>
      <strike/>
      <sz val="11"/>
      <color theme="1"/>
      <name val="Times New Roman"/>
      <family val="1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45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5" xfId="0" applyFont="1" applyBorder="1"/>
    <xf numFmtId="0" fontId="2" fillId="0" borderId="0" xfId="0" applyFont="1" applyBorder="1"/>
    <xf numFmtId="0" fontId="2" fillId="0" borderId="1" xfId="0" applyFont="1" applyBorder="1"/>
    <xf numFmtId="0" fontId="2" fillId="0" borderId="0" xfId="0" applyFont="1" applyBorder="1" applyAlignment="1">
      <alignment horizontal="right"/>
    </xf>
    <xf numFmtId="0" fontId="2" fillId="0" borderId="10" xfId="0" applyFont="1" applyBorder="1"/>
    <xf numFmtId="0" fontId="2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5" fillId="0" borderId="3" xfId="0" applyFont="1" applyBorder="1"/>
    <xf numFmtId="0" fontId="5" fillId="0" borderId="0" xfId="0" applyFont="1"/>
    <xf numFmtId="0" fontId="5" fillId="0" borderId="6" xfId="0" applyFont="1" applyBorder="1"/>
    <xf numFmtId="0" fontId="5" fillId="0" borderId="5" xfId="0" applyFont="1" applyBorder="1"/>
    <xf numFmtId="0" fontId="5" fillId="0" borderId="0" xfId="0" applyFont="1" applyBorder="1"/>
    <xf numFmtId="0" fontId="5" fillId="0" borderId="1" xfId="0" applyFont="1" applyBorder="1"/>
    <xf numFmtId="0" fontId="5" fillId="0" borderId="0" xfId="0" applyFont="1" applyBorder="1" applyAlignment="1">
      <alignment horizontal="right"/>
    </xf>
    <xf numFmtId="0" fontId="5" fillId="0" borderId="10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0" xfId="0" applyFont="1" applyBorder="1" applyAlignment="1"/>
    <xf numFmtId="0" fontId="5" fillId="0" borderId="0" xfId="0" applyFont="1" applyAlignment="1">
      <alignment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wrapText="1"/>
    </xf>
    <xf numFmtId="44" fontId="2" fillId="0" borderId="0" xfId="1" applyFont="1" applyBorder="1"/>
    <xf numFmtId="0" fontId="2" fillId="0" borderId="13" xfId="0" applyFont="1" applyBorder="1"/>
    <xf numFmtId="0" fontId="2" fillId="0" borderId="14" xfId="0" applyFont="1" applyBorder="1"/>
    <xf numFmtId="49" fontId="2" fillId="0" borderId="5" xfId="0" applyNumberFormat="1" applyFont="1" applyBorder="1"/>
    <xf numFmtId="0" fontId="2" fillId="0" borderId="17" xfId="0" applyFont="1" applyBorder="1" applyAlignment="1">
      <alignment horizontal="center"/>
    </xf>
    <xf numFmtId="0" fontId="2" fillId="0" borderId="20" xfId="0" applyFont="1" applyBorder="1"/>
    <xf numFmtId="0" fontId="2" fillId="0" borderId="23" xfId="0" applyFont="1" applyBorder="1" applyAlignment="1">
      <alignment horizontal="right"/>
    </xf>
    <xf numFmtId="0" fontId="2" fillId="0" borderId="23" xfId="0" applyFont="1" applyBorder="1"/>
    <xf numFmtId="0" fontId="2" fillId="0" borderId="0" xfId="0" applyFont="1" applyFill="1"/>
    <xf numFmtId="0" fontId="2" fillId="0" borderId="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2" borderId="21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" xfId="0" applyFont="1" applyFill="1" applyBorder="1"/>
    <xf numFmtId="0" fontId="2" fillId="3" borderId="17" xfId="0" applyFont="1" applyFill="1" applyBorder="1" applyAlignment="1">
      <alignment horizontal="center"/>
    </xf>
    <xf numFmtId="0" fontId="2" fillId="3" borderId="25" xfId="0" applyFont="1" applyFill="1" applyBorder="1"/>
    <xf numFmtId="0" fontId="2" fillId="2" borderId="27" xfId="0" applyFont="1" applyFill="1" applyBorder="1" applyAlignment="1">
      <alignment horizontal="center" vertical="center" wrapText="1"/>
    </xf>
    <xf numFmtId="0" fontId="2" fillId="3" borderId="11" xfId="0" applyFont="1" applyFill="1" applyBorder="1"/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/>
    <xf numFmtId="44" fontId="2" fillId="3" borderId="10" xfId="1" applyFont="1" applyFill="1" applyBorder="1"/>
    <xf numFmtId="44" fontId="2" fillId="3" borderId="26" xfId="1" applyFont="1" applyFill="1" applyBorder="1"/>
    <xf numFmtId="44" fontId="2" fillId="0" borderId="10" xfId="1" applyFont="1" applyBorder="1"/>
    <xf numFmtId="0" fontId="2" fillId="0" borderId="22" xfId="0" applyFont="1" applyBorder="1"/>
    <xf numFmtId="164" fontId="5" fillId="0" borderId="5" xfId="0" applyNumberFormat="1" applyFont="1" applyBorder="1" applyAlignment="1">
      <alignment horizontal="center"/>
    </xf>
    <xf numFmtId="0" fontId="5" fillId="2" borderId="27" xfId="0" applyFont="1" applyFill="1" applyBorder="1" applyAlignment="1">
      <alignment horizontal="center" wrapText="1"/>
    </xf>
    <xf numFmtId="0" fontId="5" fillId="2" borderId="28" xfId="0" applyFont="1" applyFill="1" applyBorder="1" applyAlignment="1">
      <alignment horizontal="center" wrapText="1"/>
    </xf>
    <xf numFmtId="0" fontId="5" fillId="0" borderId="18" xfId="0" applyFont="1" applyBorder="1"/>
    <xf numFmtId="0" fontId="5" fillId="0" borderId="32" xfId="0" applyFont="1" applyBorder="1"/>
    <xf numFmtId="0" fontId="5" fillId="0" borderId="31" xfId="0" applyFont="1" applyBorder="1"/>
    <xf numFmtId="0" fontId="5" fillId="0" borderId="33" xfId="0" applyFont="1" applyBorder="1"/>
    <xf numFmtId="0" fontId="5" fillId="2" borderId="29" xfId="0" applyFont="1" applyFill="1" applyBorder="1" applyAlignment="1">
      <alignment horizontal="center" wrapText="1"/>
    </xf>
    <xf numFmtId="164" fontId="5" fillId="0" borderId="18" xfId="0" applyNumberFormat="1" applyFont="1" applyBorder="1" applyAlignment="1">
      <alignment horizontal="center"/>
    </xf>
    <xf numFmtId="0" fontId="5" fillId="0" borderId="26" xfId="0" applyFont="1" applyBorder="1"/>
    <xf numFmtId="0" fontId="5" fillId="0" borderId="22" xfId="0" applyFont="1" applyBorder="1"/>
    <xf numFmtId="0" fontId="5" fillId="0" borderId="20" xfId="0" applyFont="1" applyBorder="1"/>
    <xf numFmtId="164" fontId="5" fillId="0" borderId="33" xfId="0" applyNumberFormat="1" applyFont="1" applyBorder="1" applyAlignment="1">
      <alignment horizontal="center"/>
    </xf>
    <xf numFmtId="0" fontId="5" fillId="0" borderId="23" xfId="0" applyFont="1" applyBorder="1"/>
    <xf numFmtId="0" fontId="5" fillId="0" borderId="20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1" xfId="0" applyFont="1" applyFill="1" applyBorder="1"/>
    <xf numFmtId="0" fontId="6" fillId="2" borderId="2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2" fillId="0" borderId="33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164" fontId="2" fillId="0" borderId="30" xfId="0" applyNumberFormat="1" applyFont="1" applyBorder="1" applyAlignment="1">
      <alignment horizontal="center"/>
    </xf>
    <xf numFmtId="0" fontId="6" fillId="2" borderId="29" xfId="0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/>
    </xf>
    <xf numFmtId="0" fontId="5" fillId="0" borderId="25" xfId="0" applyFont="1" applyBorder="1"/>
    <xf numFmtId="0" fontId="5" fillId="2" borderId="22" xfId="0" applyFont="1" applyFill="1" applyBorder="1"/>
    <xf numFmtId="0" fontId="5" fillId="2" borderId="20" xfId="0" applyFont="1" applyFill="1" applyBorder="1"/>
    <xf numFmtId="0" fontId="2" fillId="2" borderId="27" xfId="0" applyFont="1" applyFill="1" applyBorder="1" applyAlignment="1">
      <alignment horizontal="center" wrapText="1"/>
    </xf>
    <xf numFmtId="0" fontId="5" fillId="0" borderId="6" xfId="0" applyFont="1" applyFill="1" applyBorder="1"/>
    <xf numFmtId="0" fontId="5" fillId="0" borderId="37" xfId="0" applyFont="1" applyFill="1" applyBorder="1"/>
    <xf numFmtId="164" fontId="5" fillId="2" borderId="22" xfId="0" applyNumberFormat="1" applyFont="1" applyFill="1" applyBorder="1" applyAlignment="1">
      <alignment horizontal="center"/>
    </xf>
    <xf numFmtId="44" fontId="5" fillId="2" borderId="20" xfId="1" applyFont="1" applyFill="1" applyBorder="1"/>
    <xf numFmtId="0" fontId="7" fillId="0" borderId="0" xfId="0" applyFont="1" applyProtection="1"/>
    <xf numFmtId="0" fontId="7" fillId="0" borderId="0" xfId="0" applyFont="1" applyBorder="1" applyProtection="1"/>
    <xf numFmtId="0" fontId="4" fillId="0" borderId="0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2" xfId="0" applyFont="1" applyFill="1" applyBorder="1" applyAlignment="1" applyProtection="1">
      <alignment horizontal="center"/>
    </xf>
    <xf numFmtId="0" fontId="8" fillId="0" borderId="3" xfId="0" applyFont="1" applyFill="1" applyBorder="1" applyAlignment="1" applyProtection="1">
      <alignment horizontal="center"/>
    </xf>
    <xf numFmtId="0" fontId="8" fillId="0" borderId="4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left"/>
    </xf>
    <xf numFmtId="14" fontId="10" fillId="0" borderId="0" xfId="0" applyNumberFormat="1" applyFont="1" applyFill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4" fillId="0" borderId="5" xfId="0" applyFont="1" applyBorder="1" applyProtection="1"/>
    <xf numFmtId="0" fontId="4" fillId="0" borderId="0" xfId="0" applyFont="1" applyBorder="1" applyProtection="1"/>
    <xf numFmtId="0" fontId="4" fillId="0" borderId="0" xfId="0" applyFont="1" applyProtection="1"/>
    <xf numFmtId="49" fontId="8" fillId="0" borderId="2" xfId="0" applyNumberFormat="1" applyFont="1" applyBorder="1" applyProtection="1"/>
    <xf numFmtId="0" fontId="8" fillId="0" borderId="3" xfId="0" applyFont="1" applyBorder="1" applyProtection="1"/>
    <xf numFmtId="49" fontId="8" fillId="0" borderId="3" xfId="0" applyNumberFormat="1" applyFont="1" applyBorder="1" applyProtection="1"/>
    <xf numFmtId="0" fontId="4" fillId="0" borderId="3" xfId="0" applyFont="1" applyBorder="1" applyProtection="1"/>
    <xf numFmtId="0" fontId="4" fillId="0" borderId="3" xfId="0" applyFont="1" applyFill="1" applyBorder="1" applyProtection="1"/>
    <xf numFmtId="0" fontId="4" fillId="0" borderId="4" xfId="0" applyFont="1" applyBorder="1" applyProtection="1"/>
    <xf numFmtId="165" fontId="7" fillId="0" borderId="5" xfId="0" applyNumberFormat="1" applyFont="1" applyBorder="1" applyAlignment="1" applyProtection="1">
      <alignment horizontal="center"/>
    </xf>
    <xf numFmtId="49" fontId="9" fillId="0" borderId="0" xfId="0" applyNumberFormat="1" applyFont="1" applyFill="1" applyBorder="1" applyProtection="1"/>
    <xf numFmtId="0" fontId="8" fillId="0" borderId="0" xfId="0" applyFont="1" applyBorder="1" applyProtection="1"/>
    <xf numFmtId="49" fontId="8" fillId="0" borderId="0" xfId="0" applyNumberFormat="1" applyFont="1" applyBorder="1" applyProtection="1"/>
    <xf numFmtId="0" fontId="4" fillId="0" borderId="0" xfId="0" applyFont="1" applyFill="1" applyBorder="1" applyProtection="1"/>
    <xf numFmtId="0" fontId="4" fillId="0" borderId="6" xfId="0" applyFont="1" applyBorder="1" applyProtection="1"/>
    <xf numFmtId="49" fontId="8" fillId="0" borderId="5" xfId="0" applyNumberFormat="1" applyFont="1" applyFill="1" applyBorder="1" applyProtection="1"/>
    <xf numFmtId="49" fontId="8" fillId="0" borderId="5" xfId="0" applyNumberFormat="1" applyFont="1" applyBorder="1" applyProtection="1"/>
    <xf numFmtId="0" fontId="8" fillId="0" borderId="0" xfId="0" applyFont="1" applyFill="1" applyBorder="1" applyProtection="1"/>
    <xf numFmtId="165" fontId="4" fillId="0" borderId="0" xfId="0" applyNumberFormat="1" applyFont="1" applyBorder="1" applyAlignment="1" applyProtection="1">
      <alignment horizontal="center"/>
    </xf>
    <xf numFmtId="49" fontId="8" fillId="0" borderId="0" xfId="0" applyNumberFormat="1" applyFont="1" applyFill="1" applyBorder="1" applyProtection="1"/>
    <xf numFmtId="49" fontId="4" fillId="0" borderId="0" xfId="0" applyNumberFormat="1" applyFont="1" applyFill="1" applyBorder="1" applyProtection="1"/>
    <xf numFmtId="0" fontId="10" fillId="0" borderId="0" xfId="0" applyNumberFormat="1" applyFont="1" applyFill="1" applyBorder="1" applyAlignment="1" applyProtection="1"/>
    <xf numFmtId="165" fontId="7" fillId="0" borderId="5" xfId="0" applyNumberFormat="1" applyFont="1" applyFill="1" applyBorder="1" applyAlignment="1" applyProtection="1">
      <alignment horizontal="center"/>
    </xf>
    <xf numFmtId="1" fontId="8" fillId="4" borderId="21" xfId="0" applyNumberFormat="1" applyFont="1" applyFill="1" applyBorder="1" applyAlignment="1" applyProtection="1">
      <alignment horizontal="left"/>
      <protection locked="0"/>
    </xf>
    <xf numFmtId="49" fontId="4" fillId="0" borderId="0" xfId="0" applyNumberFormat="1" applyFont="1" applyBorder="1" applyProtection="1"/>
    <xf numFmtId="0" fontId="8" fillId="0" borderId="0" xfId="0" applyNumberFormat="1" applyFont="1" applyFill="1" applyBorder="1" applyAlignment="1" applyProtection="1"/>
    <xf numFmtId="49" fontId="8" fillId="0" borderId="0" xfId="0" applyNumberFormat="1" applyFont="1" applyFill="1" applyBorder="1" applyAlignment="1" applyProtection="1">
      <alignment horizontal="left"/>
    </xf>
    <xf numFmtId="49" fontId="10" fillId="0" borderId="0" xfId="0" applyNumberFormat="1" applyFont="1" applyFill="1" applyBorder="1" applyAlignment="1" applyProtection="1">
      <alignment horizontal="left"/>
    </xf>
    <xf numFmtId="0" fontId="4" fillId="0" borderId="6" xfId="0" applyFont="1" applyFill="1" applyBorder="1" applyProtection="1"/>
    <xf numFmtId="0" fontId="4" fillId="0" borderId="0" xfId="0" applyFont="1" applyFill="1" applyProtection="1"/>
    <xf numFmtId="0" fontId="7" fillId="0" borderId="7" xfId="0" applyFont="1" applyBorder="1" applyProtection="1"/>
    <xf numFmtId="0" fontId="7" fillId="0" borderId="8" xfId="0" applyFont="1" applyBorder="1" applyProtection="1"/>
    <xf numFmtId="0" fontId="7" fillId="0" borderId="9" xfId="0" applyFont="1" applyBorder="1" applyProtection="1"/>
    <xf numFmtId="49" fontId="8" fillId="0" borderId="0" xfId="0" applyNumberFormat="1" applyFont="1" applyFill="1" applyBorder="1" applyAlignment="1" applyProtection="1">
      <alignment horizontal="center"/>
    </xf>
    <xf numFmtId="49" fontId="4" fillId="0" borderId="6" xfId="0" applyNumberFormat="1" applyFont="1" applyFill="1" applyBorder="1" applyProtection="1"/>
    <xf numFmtId="49" fontId="4" fillId="0" borderId="5" xfId="0" applyNumberFormat="1" applyFont="1" applyFill="1" applyBorder="1" applyProtection="1"/>
    <xf numFmtId="49" fontId="8" fillId="0" borderId="0" xfId="0" applyNumberFormat="1" applyFont="1" applyBorder="1" applyAlignment="1" applyProtection="1">
      <alignment horizontal="right"/>
    </xf>
    <xf numFmtId="49" fontId="8" fillId="0" borderId="5" xfId="0" applyNumberFormat="1" applyFont="1" applyFill="1" applyBorder="1" applyAlignment="1" applyProtection="1">
      <alignment horizontal="center"/>
    </xf>
    <xf numFmtId="0" fontId="4" fillId="5" borderId="0" xfId="0" applyFont="1" applyFill="1" applyProtection="1"/>
    <xf numFmtId="49" fontId="14" fillId="0" borderId="5" xfId="0" applyNumberFormat="1" applyFont="1" applyFill="1" applyBorder="1" applyAlignment="1" applyProtection="1">
      <alignment horizontal="center"/>
    </xf>
    <xf numFmtId="49" fontId="14" fillId="0" borderId="0" xfId="0" applyNumberFormat="1" applyFont="1" applyFill="1" applyBorder="1" applyAlignment="1" applyProtection="1">
      <alignment horizontal="center"/>
    </xf>
    <xf numFmtId="49" fontId="8" fillId="0" borderId="7" xfId="0" applyNumberFormat="1" applyFont="1" applyFill="1" applyBorder="1" applyAlignment="1" applyProtection="1">
      <alignment horizontal="center"/>
    </xf>
    <xf numFmtId="49" fontId="8" fillId="0" borderId="8" xfId="0" applyNumberFormat="1" applyFont="1" applyFill="1" applyBorder="1" applyAlignment="1" applyProtection="1">
      <alignment horizontal="center"/>
    </xf>
    <xf numFmtId="49" fontId="8" fillId="0" borderId="8" xfId="0" applyNumberFormat="1" applyFont="1" applyFill="1" applyBorder="1" applyProtection="1"/>
    <xf numFmtId="49" fontId="4" fillId="0" borderId="8" xfId="0" applyNumberFormat="1" applyFont="1" applyFill="1" applyBorder="1" applyProtection="1"/>
    <xf numFmtId="49" fontId="4" fillId="0" borderId="9" xfId="0" applyNumberFormat="1" applyFont="1" applyFill="1" applyBorder="1" applyProtection="1"/>
    <xf numFmtId="49" fontId="8" fillId="0" borderId="5" xfId="0" applyNumberFormat="1" applyFont="1" applyFill="1" applyBorder="1" applyAlignment="1" applyProtection="1">
      <alignment horizontal="left"/>
    </xf>
    <xf numFmtId="49" fontId="8" fillId="0" borderId="0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/>
    <xf numFmtId="49" fontId="4" fillId="0" borderId="6" xfId="0" applyNumberFormat="1" applyFont="1" applyFill="1" applyBorder="1" applyAlignment="1" applyProtection="1"/>
    <xf numFmtId="49" fontId="4" fillId="0" borderId="5" xfId="0" applyNumberFormat="1" applyFont="1" applyFill="1" applyBorder="1" applyAlignment="1" applyProtection="1">
      <alignment horizontal="center"/>
    </xf>
    <xf numFmtId="49" fontId="4" fillId="0" borderId="0" xfId="0" applyNumberFormat="1" applyFont="1" applyFill="1" applyBorder="1" applyAlignment="1" applyProtection="1">
      <alignment horizontal="left"/>
    </xf>
    <xf numFmtId="49" fontId="8" fillId="0" borderId="5" xfId="0" applyNumberFormat="1" applyFont="1" applyFill="1" applyBorder="1" applyAlignment="1" applyProtection="1">
      <alignment horizontal="right"/>
    </xf>
    <xf numFmtId="49" fontId="4" fillId="0" borderId="5" xfId="0" applyNumberFormat="1" applyFont="1" applyFill="1" applyBorder="1" applyAlignment="1" applyProtection="1"/>
    <xf numFmtId="0" fontId="7" fillId="0" borderId="5" xfId="0" applyFont="1" applyBorder="1" applyProtection="1"/>
    <xf numFmtId="0" fontId="7" fillId="0" borderId="6" xfId="0" applyFont="1" applyBorder="1" applyProtection="1"/>
    <xf numFmtId="0" fontId="9" fillId="0" borderId="0" xfId="0" applyFont="1" applyBorder="1" applyProtection="1"/>
    <xf numFmtId="0" fontId="15" fillId="0" borderId="0" xfId="0" applyFont="1" applyAlignment="1" applyProtection="1">
      <alignment horizontal="center"/>
    </xf>
    <xf numFmtId="0" fontId="15" fillId="0" borderId="0" xfId="0" applyFont="1" applyFill="1" applyBorder="1" applyProtection="1"/>
    <xf numFmtId="0" fontId="16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right" vertical="center"/>
    </xf>
    <xf numFmtId="44" fontId="2" fillId="3" borderId="19" xfId="1" applyFont="1" applyFill="1" applyBorder="1"/>
    <xf numFmtId="44" fontId="2" fillId="6" borderId="18" xfId="1" applyFont="1" applyFill="1" applyBorder="1"/>
    <xf numFmtId="44" fontId="2" fillId="6" borderId="19" xfId="1" applyFont="1" applyFill="1" applyBorder="1"/>
    <xf numFmtId="164" fontId="5" fillId="6" borderId="18" xfId="0" applyNumberFormat="1" applyFont="1" applyFill="1" applyBorder="1" applyAlignment="1">
      <alignment horizontal="center"/>
    </xf>
    <xf numFmtId="0" fontId="5" fillId="6" borderId="25" xfId="0" applyFont="1" applyFill="1" applyBorder="1"/>
    <xf numFmtId="0" fontId="5" fillId="6" borderId="10" xfId="0" applyFont="1" applyFill="1" applyBorder="1" applyAlignment="1">
      <alignment horizontal="right"/>
    </xf>
    <xf numFmtId="0" fontId="5" fillId="6" borderId="10" xfId="0" applyFont="1" applyFill="1" applyBorder="1"/>
    <xf numFmtId="0" fontId="5" fillId="6" borderId="26" xfId="0" applyFont="1" applyFill="1" applyBorder="1"/>
    <xf numFmtId="44" fontId="5" fillId="6" borderId="18" xfId="1" applyFont="1" applyFill="1" applyBorder="1"/>
    <xf numFmtId="164" fontId="5" fillId="6" borderId="35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3" borderId="10" xfId="0" applyFont="1" applyFill="1" applyBorder="1" applyAlignment="1"/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right"/>
    </xf>
    <xf numFmtId="0" fontId="2" fillId="5" borderId="0" xfId="0" applyFont="1" applyFill="1" applyBorder="1"/>
    <xf numFmtId="49" fontId="2" fillId="5" borderId="0" xfId="0" applyNumberFormat="1" applyFont="1" applyFill="1" applyBorder="1" applyAlignment="1">
      <alignment horizontal="left"/>
    </xf>
    <xf numFmtId="0" fontId="6" fillId="5" borderId="0" xfId="0" applyFont="1" applyFill="1" applyBorder="1" applyAlignment="1">
      <alignment horizontal="center" vertical="center" wrapText="1"/>
    </xf>
    <xf numFmtId="0" fontId="2" fillId="5" borderId="0" xfId="0" applyFont="1" applyFill="1"/>
    <xf numFmtId="0" fontId="6" fillId="5" borderId="0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left"/>
    </xf>
    <xf numFmtId="0" fontId="2" fillId="2" borderId="2" xfId="0" applyFont="1" applyFill="1" applyBorder="1"/>
    <xf numFmtId="49" fontId="2" fillId="0" borderId="37" xfId="0" applyNumberFormat="1" applyFont="1" applyFill="1" applyBorder="1" applyAlignment="1"/>
    <xf numFmtId="0" fontId="2" fillId="0" borderId="36" xfId="0" applyFont="1" applyFill="1" applyBorder="1"/>
    <xf numFmtId="0" fontId="2" fillId="0" borderId="36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43" xfId="0" applyFont="1" applyFill="1" applyBorder="1"/>
    <xf numFmtId="0" fontId="2" fillId="0" borderId="36" xfId="0" applyFont="1" applyBorder="1"/>
    <xf numFmtId="0" fontId="2" fillId="0" borderId="43" xfId="0" applyFont="1" applyBorder="1"/>
    <xf numFmtId="0" fontId="6" fillId="0" borderId="36" xfId="0" applyFont="1" applyFill="1" applyBorder="1" applyAlignment="1">
      <alignment vertical="center"/>
    </xf>
    <xf numFmtId="0" fontId="2" fillId="0" borderId="36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9" xfId="0" applyFont="1" applyFill="1" applyBorder="1"/>
    <xf numFmtId="0" fontId="2" fillId="5" borderId="5" xfId="0" applyFont="1" applyFill="1" applyBorder="1" applyAlignment="1">
      <alignment horizontal="center" wrapText="1"/>
    </xf>
    <xf numFmtId="0" fontId="2" fillId="2" borderId="7" xfId="0" applyFont="1" applyFill="1" applyBorder="1"/>
    <xf numFmtId="0" fontId="2" fillId="5" borderId="44" xfId="0" applyFont="1" applyFill="1" applyBorder="1" applyAlignment="1">
      <alignment horizontal="center" wrapText="1"/>
    </xf>
    <xf numFmtId="0" fontId="2" fillId="5" borderId="45" xfId="0" applyFont="1" applyFill="1" applyBorder="1"/>
    <xf numFmtId="0" fontId="2" fillId="5" borderId="1" xfId="0" applyFont="1" applyFill="1" applyBorder="1"/>
    <xf numFmtId="0" fontId="2" fillId="0" borderId="7" xfId="0" applyFont="1" applyFill="1" applyBorder="1" applyAlignment="1">
      <alignment horizontal="left"/>
    </xf>
    <xf numFmtId="0" fontId="2" fillId="0" borderId="46" xfId="0" applyFont="1" applyBorder="1"/>
    <xf numFmtId="164" fontId="5" fillId="6" borderId="42" xfId="0" applyNumberFormat="1" applyFont="1" applyFill="1" applyBorder="1" applyAlignment="1">
      <alignment horizontal="center"/>
    </xf>
    <xf numFmtId="0" fontId="5" fillId="6" borderId="47" xfId="0" applyFont="1" applyFill="1" applyBorder="1"/>
    <xf numFmtId="0" fontId="5" fillId="6" borderId="46" xfId="0" applyFont="1" applyFill="1" applyBorder="1"/>
    <xf numFmtId="0" fontId="5" fillId="6" borderId="48" xfId="0" applyFont="1" applyFill="1" applyBorder="1"/>
    <xf numFmtId="44" fontId="5" fillId="6" borderId="42" xfId="1" applyFont="1" applyFill="1" applyBorder="1"/>
    <xf numFmtId="0" fontId="2" fillId="3" borderId="49" xfId="0" applyFont="1" applyFill="1" applyBorder="1"/>
    <xf numFmtId="0" fontId="2" fillId="0" borderId="0" xfId="0" applyFont="1" applyBorder="1" applyAlignment="1">
      <alignment horizontal="center"/>
    </xf>
    <xf numFmtId="0" fontId="2" fillId="0" borderId="20" xfId="0" applyFont="1" applyBorder="1" applyAlignment="1">
      <alignment horizontal="right"/>
    </xf>
    <xf numFmtId="0" fontId="2" fillId="0" borderId="8" xfId="0" applyFont="1" applyFill="1" applyBorder="1"/>
    <xf numFmtId="0" fontId="2" fillId="2" borderId="25" xfId="0" applyFont="1" applyFill="1" applyBorder="1"/>
    <xf numFmtId="0" fontId="2" fillId="2" borderId="10" xfId="0" applyFont="1" applyFill="1" applyBorder="1"/>
    <xf numFmtId="0" fontId="2" fillId="2" borderId="26" xfId="0" applyFont="1" applyFill="1" applyBorder="1"/>
    <xf numFmtId="0" fontId="20" fillId="0" borderId="0" xfId="0" applyFont="1" applyAlignment="1">
      <alignment vertical="center"/>
    </xf>
    <xf numFmtId="0" fontId="21" fillId="0" borderId="0" xfId="0" applyFont="1"/>
    <xf numFmtId="44" fontId="2" fillId="2" borderId="18" xfId="1" applyFont="1" applyFill="1" applyBorder="1"/>
    <xf numFmtId="44" fontId="2" fillId="7" borderId="18" xfId="1" applyFont="1" applyFill="1" applyBorder="1"/>
    <xf numFmtId="0" fontId="22" fillId="0" borderId="0" xfId="0" applyFont="1"/>
    <xf numFmtId="44" fontId="5" fillId="2" borderId="18" xfId="1" applyFont="1" applyFill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/>
    <xf numFmtId="0" fontId="2" fillId="2" borderId="25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/>
    </xf>
    <xf numFmtId="0" fontId="0" fillId="0" borderId="46" xfId="0" applyBorder="1"/>
    <xf numFmtId="44" fontId="5" fillId="6" borderId="34" xfId="1" applyFont="1" applyFill="1" applyBorder="1"/>
    <xf numFmtId="44" fontId="5" fillId="6" borderId="24" xfId="1" applyFont="1" applyFill="1" applyBorder="1"/>
    <xf numFmtId="0" fontId="2" fillId="6" borderId="10" xfId="0" applyFont="1" applyFill="1" applyBorder="1"/>
    <xf numFmtId="0" fontId="2" fillId="6" borderId="26" xfId="0" applyFont="1" applyFill="1" applyBorder="1"/>
    <xf numFmtId="44" fontId="2" fillId="6" borderId="1" xfId="1" applyFont="1" applyFill="1" applyBorder="1" applyAlignment="1"/>
    <xf numFmtId="0" fontId="2" fillId="6" borderId="5" xfId="0" applyFont="1" applyFill="1" applyBorder="1" applyAlignment="1">
      <alignment horizontal="center"/>
    </xf>
    <xf numFmtId="0" fontId="2" fillId="6" borderId="25" xfId="0" applyFont="1" applyFill="1" applyBorder="1"/>
    <xf numFmtId="44" fontId="2" fillId="6" borderId="18" xfId="1" applyFont="1" applyFill="1" applyBorder="1" applyAlignment="1"/>
    <xf numFmtId="44" fontId="2" fillId="6" borderId="33" xfId="1" applyFont="1" applyFill="1" applyBorder="1"/>
    <xf numFmtId="0" fontId="2" fillId="3" borderId="32" xfId="0" applyFont="1" applyFill="1" applyBorder="1"/>
    <xf numFmtId="44" fontId="5" fillId="6" borderId="19" xfId="1" applyFont="1" applyFill="1" applyBorder="1"/>
    <xf numFmtId="44" fontId="5" fillId="6" borderId="55" xfId="1" applyFont="1" applyFill="1" applyBorder="1"/>
    <xf numFmtId="164" fontId="5" fillId="0" borderId="18" xfId="0" applyNumberFormat="1" applyFont="1" applyBorder="1"/>
    <xf numFmtId="0" fontId="2" fillId="2" borderId="56" xfId="0" applyFont="1" applyFill="1" applyBorder="1" applyAlignment="1">
      <alignment horizontal="center" wrapText="1"/>
    </xf>
    <xf numFmtId="0" fontId="6" fillId="2" borderId="56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164" fontId="5" fillId="6" borderId="18" xfId="0" applyNumberFormat="1" applyFont="1" applyFill="1" applyBorder="1"/>
    <xf numFmtId="44" fontId="5" fillId="6" borderId="58" xfId="1" applyFont="1" applyFill="1" applyBorder="1"/>
    <xf numFmtId="44" fontId="5" fillId="6" borderId="13" xfId="1" applyFont="1" applyFill="1" applyBorder="1"/>
    <xf numFmtId="44" fontId="5" fillId="6" borderId="59" xfId="1" applyFont="1" applyFill="1" applyBorder="1"/>
    <xf numFmtId="44" fontId="5" fillId="6" borderId="30" xfId="1" applyFont="1" applyFill="1" applyBorder="1"/>
    <xf numFmtId="44" fontId="5" fillId="6" borderId="0" xfId="1" applyFont="1" applyFill="1" applyBorder="1"/>
    <xf numFmtId="44" fontId="5" fillId="6" borderId="60" xfId="1" applyFont="1" applyFill="1" applyBorder="1"/>
    <xf numFmtId="44" fontId="5" fillId="6" borderId="32" xfId="1" applyFont="1" applyFill="1" applyBorder="1"/>
    <xf numFmtId="44" fontId="5" fillId="6" borderId="1" xfId="1" applyFont="1" applyFill="1" applyBorder="1"/>
    <xf numFmtId="44" fontId="5" fillId="6" borderId="31" xfId="1" applyFont="1" applyFill="1" applyBorder="1"/>
    <xf numFmtId="44" fontId="5" fillId="6" borderId="10" xfId="1" applyFont="1" applyFill="1" applyBorder="1"/>
    <xf numFmtId="44" fontId="5" fillId="6" borderId="26" xfId="1" applyFont="1" applyFill="1" applyBorder="1"/>
    <xf numFmtId="0" fontId="2" fillId="0" borderId="0" xfId="0" applyFont="1" applyBorder="1" applyAlignment="1"/>
    <xf numFmtId="0" fontId="3" fillId="0" borderId="0" xfId="0" applyFont="1" applyBorder="1"/>
    <xf numFmtId="44" fontId="2" fillId="3" borderId="1" xfId="1" applyFont="1" applyFill="1" applyBorder="1"/>
    <xf numFmtId="0" fontId="2" fillId="2" borderId="21" xfId="0" applyFont="1" applyFill="1" applyBorder="1" applyAlignment="1">
      <alignment horizontal="center" vertical="center" wrapText="1"/>
    </xf>
    <xf numFmtId="0" fontId="2" fillId="0" borderId="6" xfId="0" applyFont="1" applyFill="1" applyBorder="1"/>
    <xf numFmtId="0" fontId="2" fillId="0" borderId="5" xfId="0" applyFont="1" applyFill="1" applyBorder="1"/>
    <xf numFmtId="0" fontId="2" fillId="0" borderId="5" xfId="0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/>
    </xf>
    <xf numFmtId="0" fontId="6" fillId="2" borderId="41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wrapText="1"/>
    </xf>
    <xf numFmtId="49" fontId="2" fillId="0" borderId="6" xfId="0" applyNumberFormat="1" applyFont="1" applyFill="1" applyBorder="1" applyAlignment="1"/>
    <xf numFmtId="0" fontId="2" fillId="5" borderId="22" xfId="0" applyFont="1" applyFill="1" applyBorder="1" applyAlignment="1">
      <alignment horizontal="center" wrapText="1"/>
    </xf>
    <xf numFmtId="0" fontId="2" fillId="0" borderId="37" xfId="0" applyFont="1" applyFill="1" applyBorder="1" applyAlignment="1">
      <alignment horizontal="left"/>
    </xf>
    <xf numFmtId="0" fontId="2" fillId="0" borderId="37" xfId="0" applyFont="1" applyFill="1" applyBorder="1"/>
    <xf numFmtId="0" fontId="2" fillId="0" borderId="5" xfId="0" applyFont="1" applyFill="1" applyBorder="1" applyAlignment="1">
      <alignment horizontal="left"/>
    </xf>
    <xf numFmtId="0" fontId="2" fillId="2" borderId="3" xfId="0" applyFont="1" applyFill="1" applyBorder="1"/>
    <xf numFmtId="0" fontId="2" fillId="0" borderId="37" xfId="0" applyFont="1" applyBorder="1"/>
    <xf numFmtId="0" fontId="2" fillId="0" borderId="2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2" fillId="6" borderId="0" xfId="0" applyFont="1" applyFill="1" applyBorder="1"/>
    <xf numFmtId="0" fontId="2" fillId="6" borderId="6" xfId="0" applyFont="1" applyFill="1" applyBorder="1"/>
    <xf numFmtId="0" fontId="2" fillId="6" borderId="1" xfId="0" applyFont="1" applyFill="1" applyBorder="1"/>
    <xf numFmtId="0" fontId="16" fillId="0" borderId="8" xfId="0" applyFont="1" applyFill="1" applyBorder="1" applyAlignment="1" applyProtection="1">
      <alignment horizontal="center" vertical="center"/>
    </xf>
    <xf numFmtId="0" fontId="3" fillId="0" borderId="0" xfId="0" applyFont="1" applyBorder="1" applyAlignment="1"/>
    <xf numFmtId="0" fontId="5" fillId="2" borderId="21" xfId="0" applyFont="1" applyFill="1" applyBorder="1" applyAlignment="1">
      <alignment horizontal="center" wrapText="1"/>
    </xf>
    <xf numFmtId="0" fontId="5" fillId="2" borderId="23" xfId="0" applyFont="1" applyFill="1" applyBorder="1"/>
    <xf numFmtId="0" fontId="8" fillId="2" borderId="20" xfId="0" applyFont="1" applyFill="1" applyBorder="1" applyAlignment="1" applyProtection="1">
      <alignment horizontal="center"/>
    </xf>
    <xf numFmtId="0" fontId="8" fillId="2" borderId="23" xfId="0" applyFont="1" applyFill="1" applyBorder="1" applyAlignment="1" applyProtection="1">
      <alignment horizontal="center"/>
    </xf>
    <xf numFmtId="49" fontId="8" fillId="6" borderId="21" xfId="0" applyNumberFormat="1" applyFont="1" applyFill="1" applyBorder="1" applyAlignment="1" applyProtection="1">
      <alignment vertical="center"/>
    </xf>
    <xf numFmtId="49" fontId="2" fillId="6" borderId="21" xfId="0" applyNumberFormat="1" applyFont="1" applyFill="1" applyBorder="1" applyAlignment="1"/>
    <xf numFmtId="0" fontId="5" fillId="0" borderId="0" xfId="0" quotePrefix="1" applyFont="1" applyBorder="1" applyAlignment="1">
      <alignment horizontal="center"/>
    </xf>
    <xf numFmtId="49" fontId="2" fillId="6" borderId="21" xfId="0" applyNumberFormat="1" applyFont="1" applyFill="1" applyBorder="1" applyAlignment="1">
      <alignment horizontal="left"/>
    </xf>
    <xf numFmtId="0" fontId="6" fillId="2" borderId="63" xfId="0" applyFont="1" applyFill="1" applyBorder="1" applyAlignment="1">
      <alignment horizontal="center" vertical="center" wrapText="1"/>
    </xf>
    <xf numFmtId="44" fontId="5" fillId="0" borderId="18" xfId="1" applyFont="1" applyBorder="1" applyProtection="1">
      <protection locked="0"/>
    </xf>
    <xf numFmtId="44" fontId="5" fillId="0" borderId="18" xfId="1" applyFont="1" applyFill="1" applyBorder="1" applyProtection="1">
      <protection locked="0"/>
    </xf>
    <xf numFmtId="44" fontId="5" fillId="0" borderId="33" xfId="1" applyFont="1" applyBorder="1" applyProtection="1">
      <protection locked="0"/>
    </xf>
    <xf numFmtId="0" fontId="2" fillId="0" borderId="33" xfId="0" applyFont="1" applyBorder="1" applyProtection="1">
      <protection locked="0"/>
    </xf>
    <xf numFmtId="44" fontId="2" fillId="0" borderId="33" xfId="1" applyFont="1" applyBorder="1" applyProtection="1">
      <protection locked="0"/>
    </xf>
    <xf numFmtId="0" fontId="2" fillId="0" borderId="18" xfId="0" applyFont="1" applyBorder="1" applyProtection="1">
      <protection locked="0"/>
    </xf>
    <xf numFmtId="44" fontId="2" fillId="0" borderId="18" xfId="1" applyFont="1" applyBorder="1" applyProtection="1">
      <protection locked="0"/>
    </xf>
    <xf numFmtId="0" fontId="5" fillId="0" borderId="18" xfId="1" applyNumberFormat="1" applyFont="1" applyFill="1" applyBorder="1" applyProtection="1">
      <protection locked="0"/>
    </xf>
    <xf numFmtId="44" fontId="2" fillId="0" borderId="33" xfId="1" applyFont="1" applyFill="1" applyBorder="1" applyProtection="1">
      <protection locked="0"/>
    </xf>
    <xf numFmtId="44" fontId="2" fillId="0" borderId="18" xfId="1" applyFont="1" applyFill="1" applyBorder="1" applyProtection="1">
      <protection locked="0"/>
    </xf>
    <xf numFmtId="0" fontId="2" fillId="0" borderId="26" xfId="0" applyFont="1" applyBorder="1" applyProtection="1">
      <protection locked="0"/>
    </xf>
    <xf numFmtId="0" fontId="5" fillId="0" borderId="33" xfId="0" applyFont="1" applyBorder="1" applyProtection="1">
      <protection locked="0"/>
    </xf>
    <xf numFmtId="0" fontId="5" fillId="0" borderId="18" xfId="0" applyFont="1" applyBorder="1" applyProtection="1">
      <protection locked="0"/>
    </xf>
    <xf numFmtId="44" fontId="2" fillId="0" borderId="18" xfId="1" applyFont="1" applyBorder="1" applyAlignment="1" applyProtection="1"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2" fillId="6" borderId="5" xfId="0" applyFont="1" applyFill="1" applyBorder="1" applyAlignment="1" applyProtection="1">
      <alignment horizontal="center"/>
    </xf>
    <xf numFmtId="0" fontId="2" fillId="6" borderId="10" xfId="0" applyFont="1" applyFill="1" applyBorder="1" applyProtection="1"/>
    <xf numFmtId="0" fontId="2" fillId="6" borderId="26" xfId="0" applyFont="1" applyFill="1" applyBorder="1" applyProtection="1"/>
    <xf numFmtId="44" fontId="2" fillId="6" borderId="18" xfId="1" applyFont="1" applyFill="1" applyBorder="1" applyAlignment="1" applyProtection="1"/>
    <xf numFmtId="44" fontId="2" fillId="6" borderId="25" xfId="1" applyFont="1" applyFill="1" applyBorder="1" applyAlignment="1" applyProtection="1"/>
    <xf numFmtId="0" fontId="2" fillId="6" borderId="16" xfId="0" applyFont="1" applyFill="1" applyBorder="1" applyAlignment="1" applyProtection="1">
      <alignment horizontal="center"/>
    </xf>
    <xf numFmtId="0" fontId="15" fillId="0" borderId="18" xfId="0" applyFont="1" applyFill="1" applyBorder="1" applyAlignment="1" applyProtection="1">
      <alignment horizontal="left" vertical="center" wrapText="1"/>
      <protection locked="0"/>
    </xf>
    <xf numFmtId="0" fontId="15" fillId="0" borderId="18" xfId="0" applyFont="1" applyFill="1" applyBorder="1" applyAlignment="1" applyProtection="1">
      <alignment horizontal="left" vertical="center" wrapText="1" indent="2"/>
      <protection locked="0"/>
    </xf>
    <xf numFmtId="0" fontId="16" fillId="0" borderId="35" xfId="0" applyFont="1" applyFill="1" applyBorder="1" applyAlignment="1" applyProtection="1">
      <alignment horizontal="left" vertical="center" wrapText="1"/>
      <protection locked="0"/>
    </xf>
    <xf numFmtId="0" fontId="5" fillId="0" borderId="35" xfId="0" applyFont="1" applyBorder="1" applyProtection="1">
      <protection locked="0"/>
    </xf>
    <xf numFmtId="44" fontId="15" fillId="6" borderId="18" xfId="0" applyNumberFormat="1" applyFont="1" applyFill="1" applyBorder="1" applyProtection="1"/>
    <xf numFmtId="44" fontId="15" fillId="6" borderId="24" xfId="1" applyFont="1" applyFill="1" applyBorder="1" applyProtection="1"/>
    <xf numFmtId="2" fontId="15" fillId="6" borderId="18" xfId="0" applyNumberFormat="1" applyFont="1" applyFill="1" applyBorder="1" applyAlignment="1" applyProtection="1">
      <alignment horizontal="right"/>
    </xf>
    <xf numFmtId="2" fontId="15" fillId="6" borderId="52" xfId="0" applyNumberFormat="1" applyFont="1" applyFill="1" applyBorder="1" applyAlignment="1" applyProtection="1">
      <alignment horizontal="right"/>
    </xf>
    <xf numFmtId="2" fontId="15" fillId="6" borderId="42" xfId="0" applyNumberFormat="1" applyFont="1" applyFill="1" applyBorder="1" applyAlignment="1" applyProtection="1">
      <alignment horizontal="right"/>
    </xf>
    <xf numFmtId="9" fontId="2" fillId="6" borderId="26" xfId="3" applyFont="1" applyFill="1" applyBorder="1" applyAlignment="1"/>
    <xf numFmtId="3" fontId="2" fillId="6" borderId="26" xfId="0" applyNumberFormat="1" applyFont="1" applyFill="1" applyBorder="1"/>
    <xf numFmtId="0" fontId="2" fillId="0" borderId="0" xfId="0" applyNumberFormat="1" applyFont="1" applyBorder="1"/>
    <xf numFmtId="0" fontId="2" fillId="0" borderId="0" xfId="0" applyNumberFormat="1" applyFont="1" applyBorder="1" applyAlignment="1">
      <alignment horizontal="right"/>
    </xf>
    <xf numFmtId="0" fontId="5" fillId="0" borderId="0" xfId="0" applyNumberFormat="1" applyFont="1" applyBorder="1"/>
    <xf numFmtId="0" fontId="8" fillId="2" borderId="22" xfId="0" applyFont="1" applyFill="1" applyBorder="1" applyAlignment="1" applyProtection="1"/>
    <xf numFmtId="0" fontId="2" fillId="0" borderId="0" xfId="0" applyFont="1" applyFill="1" applyBorder="1" applyAlignment="1">
      <alignment horizontal="right"/>
    </xf>
    <xf numFmtId="0" fontId="2" fillId="2" borderId="23" xfId="0" applyFont="1" applyFill="1" applyBorder="1"/>
    <xf numFmtId="49" fontId="8" fillId="4" borderId="21" xfId="0" applyNumberFormat="1" applyFont="1" applyFill="1" applyBorder="1" applyAlignment="1" applyProtection="1"/>
    <xf numFmtId="0" fontId="0" fillId="0" borderId="25" xfId="0" applyBorder="1" applyAlignment="1" applyProtection="1">
      <protection locked="0"/>
    </xf>
    <xf numFmtId="0" fontId="2" fillId="2" borderId="8" xfId="0" applyFont="1" applyFill="1" applyBorder="1"/>
    <xf numFmtId="44" fontId="0" fillId="0" borderId="25" xfId="1" applyFont="1" applyBorder="1" applyAlignment="1" applyProtection="1">
      <protection locked="0"/>
    </xf>
    <xf numFmtId="0" fontId="21" fillId="0" borderId="0" xfId="0" applyFont="1" applyBorder="1"/>
    <xf numFmtId="49" fontId="8" fillId="0" borderId="0" xfId="0" applyNumberFormat="1" applyFont="1" applyFill="1" applyBorder="1" applyAlignment="1" applyProtection="1">
      <alignment horizontal="left" wrapText="1"/>
    </xf>
    <xf numFmtId="0" fontId="2" fillId="0" borderId="0" xfId="0" applyFont="1" applyProtection="1"/>
    <xf numFmtId="0" fontId="2" fillId="2" borderId="2" xfId="0" applyFont="1" applyFill="1" applyBorder="1" applyProtection="1"/>
    <xf numFmtId="0" fontId="2" fillId="2" borderId="7" xfId="0" applyFont="1" applyFill="1" applyBorder="1" applyProtection="1"/>
    <xf numFmtId="0" fontId="2" fillId="5" borderId="44" xfId="0" applyFont="1" applyFill="1" applyBorder="1" applyAlignment="1" applyProtection="1">
      <alignment horizontal="center" wrapText="1"/>
    </xf>
    <xf numFmtId="0" fontId="2" fillId="5" borderId="5" xfId="0" applyFont="1" applyFill="1" applyBorder="1" applyAlignment="1" applyProtection="1">
      <alignment horizontal="center" wrapText="1"/>
    </xf>
    <xf numFmtId="0" fontId="2" fillId="5" borderId="17" xfId="0" applyFont="1" applyFill="1" applyBorder="1" applyAlignment="1" applyProtection="1">
      <alignment horizontal="center" wrapText="1"/>
    </xf>
    <xf numFmtId="0" fontId="0" fillId="0" borderId="0" xfId="0" applyProtection="1"/>
    <xf numFmtId="0" fontId="0" fillId="0" borderId="5" xfId="0" applyBorder="1" applyProtection="1"/>
    <xf numFmtId="0" fontId="0" fillId="0" borderId="7" xfId="0" applyBorder="1" applyProtection="1"/>
    <xf numFmtId="0" fontId="2" fillId="2" borderId="4" xfId="0" applyFont="1" applyFill="1" applyBorder="1" applyAlignment="1" applyProtection="1">
      <alignment horizontal="center"/>
    </xf>
    <xf numFmtId="0" fontId="2" fillId="5" borderId="0" xfId="0" applyFont="1" applyFill="1" applyBorder="1" applyAlignment="1" applyProtection="1">
      <alignment horizontal="center"/>
    </xf>
    <xf numFmtId="0" fontId="2" fillId="2" borderId="9" xfId="0" applyFont="1" applyFill="1" applyBorder="1" applyAlignment="1" applyProtection="1">
      <alignment horizontal="center"/>
    </xf>
    <xf numFmtId="0" fontId="2" fillId="0" borderId="4" xfId="0" applyFont="1" applyBorder="1" applyProtection="1"/>
    <xf numFmtId="0" fontId="2" fillId="5" borderId="0" xfId="0" applyFont="1" applyFill="1" applyBorder="1" applyAlignment="1" applyProtection="1">
      <alignment horizontal="right"/>
    </xf>
    <xf numFmtId="0" fontId="2" fillId="0" borderId="14" xfId="0" applyFont="1" applyBorder="1" applyProtection="1"/>
    <xf numFmtId="0" fontId="2" fillId="5" borderId="0" xfId="0" applyFont="1" applyFill="1" applyBorder="1" applyProtection="1"/>
    <xf numFmtId="49" fontId="2" fillId="0" borderId="37" xfId="0" applyNumberFormat="1" applyFont="1" applyFill="1" applyBorder="1" applyAlignment="1" applyProtection="1"/>
    <xf numFmtId="49" fontId="2" fillId="5" borderId="0" xfId="0" applyNumberFormat="1" applyFont="1" applyFill="1" applyBorder="1" applyAlignment="1" applyProtection="1">
      <alignment horizontal="left"/>
    </xf>
    <xf numFmtId="0" fontId="2" fillId="0" borderId="11" xfId="0" applyFont="1" applyFill="1" applyBorder="1" applyProtection="1"/>
    <xf numFmtId="0" fontId="0" fillId="0" borderId="6" xfId="0" applyBorder="1" applyProtection="1"/>
    <xf numFmtId="0" fontId="0" fillId="0" borderId="9" xfId="0" applyBorder="1" applyProtection="1"/>
    <xf numFmtId="0" fontId="2" fillId="5" borderId="45" xfId="0" applyFont="1" applyFill="1" applyBorder="1" applyAlignment="1" applyProtection="1">
      <alignment horizontal="center" wrapText="1"/>
    </xf>
    <xf numFmtId="0" fontId="2" fillId="5" borderId="45" xfId="0" applyFont="1" applyFill="1" applyBorder="1" applyProtection="1"/>
    <xf numFmtId="0" fontId="2" fillId="0" borderId="3" xfId="0" applyFont="1" applyBorder="1" applyProtection="1"/>
    <xf numFmtId="0" fontId="2" fillId="0" borderId="3" xfId="0" applyFont="1" applyBorder="1" applyAlignment="1" applyProtection="1">
      <alignment horizontal="right"/>
    </xf>
    <xf numFmtId="0" fontId="2" fillId="5" borderId="0" xfId="0" applyFont="1" applyFill="1" applyBorder="1" applyAlignment="1" applyProtection="1">
      <alignment horizontal="center" wrapText="1"/>
    </xf>
    <xf numFmtId="0" fontId="2" fillId="0" borderId="13" xfId="0" applyFont="1" applyBorder="1" applyProtection="1"/>
    <xf numFmtId="0" fontId="2" fillId="0" borderId="0" xfId="0" applyFont="1" applyBorder="1" applyAlignment="1" applyProtection="1">
      <alignment horizontal="right"/>
    </xf>
    <xf numFmtId="49" fontId="2" fillId="6" borderId="22" xfId="0" applyNumberFormat="1" applyFont="1" applyFill="1" applyBorder="1" applyAlignment="1" applyProtection="1"/>
    <xf numFmtId="0" fontId="2" fillId="6" borderId="20" xfId="0" applyNumberFormat="1" applyFont="1" applyFill="1" applyBorder="1" applyAlignment="1" applyProtection="1"/>
    <xf numFmtId="0" fontId="2" fillId="6" borderId="23" xfId="0" applyNumberFormat="1" applyFont="1" applyFill="1" applyBorder="1" applyAlignment="1" applyProtection="1"/>
    <xf numFmtId="0" fontId="2" fillId="0" borderId="0" xfId="0" applyNumberFormat="1" applyFont="1" applyBorder="1" applyAlignment="1" applyProtection="1">
      <alignment horizontal="right"/>
    </xf>
    <xf numFmtId="0" fontId="2" fillId="5" borderId="1" xfId="0" applyFont="1" applyFill="1" applyBorder="1" applyAlignment="1" applyProtection="1">
      <alignment horizontal="center" wrapText="1"/>
    </xf>
    <xf numFmtId="0" fontId="2" fillId="5" borderId="1" xfId="0" applyFont="1" applyFill="1" applyBorder="1" applyProtection="1"/>
    <xf numFmtId="0" fontId="2" fillId="0" borderId="1" xfId="0" applyFont="1" applyBorder="1" applyProtection="1"/>
    <xf numFmtId="0" fontId="2" fillId="0" borderId="1" xfId="0" applyFont="1" applyFill="1" applyBorder="1" applyProtection="1"/>
    <xf numFmtId="0" fontId="24" fillId="0" borderId="0" xfId="0" applyFont="1" applyBorder="1" applyProtection="1"/>
    <xf numFmtId="0" fontId="0" fillId="0" borderId="0" xfId="0" applyBorder="1" applyProtection="1"/>
    <xf numFmtId="0" fontId="24" fillId="2" borderId="25" xfId="0" applyFont="1" applyFill="1" applyBorder="1" applyAlignment="1" applyProtection="1"/>
    <xf numFmtId="0" fontId="0" fillId="0" borderId="8" xfId="0" applyBorder="1" applyProtection="1"/>
    <xf numFmtId="0" fontId="21" fillId="0" borderId="1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31" xfId="0" applyFont="1" applyBorder="1" applyProtection="1">
      <protection locked="0"/>
    </xf>
    <xf numFmtId="3" fontId="2" fillId="0" borderId="26" xfId="0" applyNumberFormat="1" applyFont="1" applyBorder="1" applyProtection="1">
      <protection locked="0"/>
    </xf>
    <xf numFmtId="3" fontId="2" fillId="0" borderId="26" xfId="0" applyNumberFormat="1" applyFont="1" applyBorder="1" applyAlignment="1" applyProtection="1">
      <protection locked="0"/>
    </xf>
    <xf numFmtId="0" fontId="5" fillId="0" borderId="0" xfId="0" applyFont="1" applyProtection="1"/>
    <xf numFmtId="0" fontId="5" fillId="0" borderId="0" xfId="0" applyFont="1" applyAlignment="1" applyProtection="1">
      <alignment vertical="center"/>
    </xf>
    <xf numFmtId="0" fontId="2" fillId="5" borderId="22" xfId="0" applyFont="1" applyFill="1" applyBorder="1" applyAlignment="1" applyProtection="1">
      <alignment horizontal="center" wrapText="1"/>
    </xf>
    <xf numFmtId="0" fontId="16" fillId="0" borderId="20" xfId="0" applyFont="1" applyBorder="1" applyAlignment="1" applyProtection="1"/>
    <xf numFmtId="0" fontId="16" fillId="0" borderId="20" xfId="0" applyFont="1" applyBorder="1" applyAlignment="1" applyProtection="1">
      <alignment horizontal="right"/>
    </xf>
    <xf numFmtId="0" fontId="2" fillId="0" borderId="23" xfId="0" applyFont="1" applyBorder="1" applyProtection="1"/>
    <xf numFmtId="0" fontId="17" fillId="0" borderId="0" xfId="0" applyFont="1" applyBorder="1" applyProtection="1"/>
    <xf numFmtId="49" fontId="2" fillId="0" borderId="6" xfId="0" applyNumberFormat="1" applyFont="1" applyFill="1" applyBorder="1" applyAlignment="1" applyProtection="1"/>
    <xf numFmtId="49" fontId="8" fillId="0" borderId="0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right"/>
    </xf>
    <xf numFmtId="0" fontId="2" fillId="0" borderId="6" xfId="0" applyFont="1" applyFill="1" applyBorder="1" applyProtection="1"/>
    <xf numFmtId="0" fontId="2" fillId="0" borderId="5" xfId="0" applyFont="1" applyFill="1" applyBorder="1" applyAlignment="1" applyProtection="1">
      <alignment horizontal="center" wrapText="1"/>
    </xf>
    <xf numFmtId="0" fontId="17" fillId="0" borderId="8" xfId="0" applyFont="1" applyBorder="1" applyProtection="1"/>
    <xf numFmtId="0" fontId="2" fillId="0" borderId="6" xfId="0" applyFont="1" applyFill="1" applyBorder="1" applyAlignment="1" applyProtection="1">
      <alignment horizontal="center" wrapText="1"/>
    </xf>
    <xf numFmtId="0" fontId="2" fillId="0" borderId="36" xfId="0" applyFont="1" applyFill="1" applyBorder="1" applyProtection="1"/>
    <xf numFmtId="0" fontId="2" fillId="0" borderId="43" xfId="0" applyFont="1" applyFill="1" applyBorder="1" applyProtection="1"/>
    <xf numFmtId="0" fontId="8" fillId="2" borderId="27" xfId="0" applyFont="1" applyFill="1" applyBorder="1" applyAlignment="1" applyProtection="1">
      <alignment horizontal="center" vertical="center" wrapText="1"/>
    </xf>
    <xf numFmtId="0" fontId="16" fillId="2" borderId="28" xfId="0" applyFont="1" applyFill="1" applyBorder="1" applyAlignment="1" applyProtection="1">
      <alignment horizontal="center" vertical="center" wrapText="1"/>
    </xf>
    <xf numFmtId="0" fontId="16" fillId="2" borderId="29" xfId="0" applyFont="1" applyFill="1" applyBorder="1" applyAlignment="1" applyProtection="1">
      <alignment horizontal="center" vertical="center" wrapText="1"/>
    </xf>
    <xf numFmtId="165" fontId="17" fillId="0" borderId="39" xfId="0" applyNumberFormat="1" applyFont="1" applyBorder="1" applyAlignment="1" applyProtection="1">
      <alignment horizontal="center" vertical="center"/>
    </xf>
    <xf numFmtId="0" fontId="15" fillId="0" borderId="33" xfId="0" applyFont="1" applyFill="1" applyBorder="1" applyAlignment="1" applyProtection="1">
      <alignment horizontal="left" vertical="center" wrapText="1"/>
    </xf>
    <xf numFmtId="0" fontId="5" fillId="0" borderId="33" xfId="0" applyFont="1" applyBorder="1" applyProtection="1"/>
    <xf numFmtId="0" fontId="15" fillId="0" borderId="0" xfId="0" applyFont="1" applyFill="1" applyProtection="1"/>
    <xf numFmtId="165" fontId="16" fillId="0" borderId="40" xfId="0" applyNumberFormat="1" applyFont="1" applyFill="1" applyBorder="1" applyAlignment="1" applyProtection="1">
      <alignment horizontal="center" vertical="center"/>
    </xf>
    <xf numFmtId="0" fontId="15" fillId="0" borderId="18" xfId="0" applyFont="1" applyFill="1" applyBorder="1" applyAlignment="1" applyProtection="1">
      <alignment horizontal="left" vertical="center" wrapText="1"/>
    </xf>
    <xf numFmtId="0" fontId="15" fillId="0" borderId="18" xfId="0" applyFont="1" applyFill="1" applyBorder="1" applyProtection="1"/>
    <xf numFmtId="165" fontId="17" fillId="0" borderId="40" xfId="0" applyNumberFormat="1" applyFont="1" applyBorder="1" applyAlignment="1" applyProtection="1">
      <alignment horizontal="center" vertical="center"/>
    </xf>
    <xf numFmtId="0" fontId="5" fillId="0" borderId="18" xfId="0" applyFont="1" applyBorder="1" applyProtection="1"/>
    <xf numFmtId="0" fontId="2" fillId="0" borderId="36" xfId="0" applyFont="1" applyBorder="1" applyProtection="1"/>
    <xf numFmtId="0" fontId="2" fillId="0" borderId="43" xfId="0" applyFont="1" applyBorder="1" applyProtection="1"/>
    <xf numFmtId="0" fontId="2" fillId="0" borderId="36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5" fillId="2" borderId="27" xfId="0" applyFont="1" applyFill="1" applyBorder="1" applyAlignment="1" applyProtection="1">
      <alignment vertical="center"/>
    </xf>
    <xf numFmtId="165" fontId="17" fillId="6" borderId="51" xfId="0" applyNumberFormat="1" applyFont="1" applyFill="1" applyBorder="1" applyAlignment="1" applyProtection="1">
      <alignment horizontal="center" vertical="center"/>
    </xf>
    <xf numFmtId="0" fontId="15" fillId="6" borderId="18" xfId="0" applyFont="1" applyFill="1" applyBorder="1" applyAlignment="1" applyProtection="1">
      <alignment horizontal="left" vertical="center" wrapText="1"/>
    </xf>
    <xf numFmtId="0" fontId="5" fillId="6" borderId="52" xfId="0" applyFont="1" applyFill="1" applyBorder="1" applyProtection="1"/>
    <xf numFmtId="9" fontId="15" fillId="6" borderId="53" xfId="3" applyFont="1" applyFill="1" applyBorder="1" applyProtection="1"/>
    <xf numFmtId="165" fontId="17" fillId="6" borderId="40" xfId="0" applyNumberFormat="1" applyFont="1" applyFill="1" applyBorder="1" applyAlignment="1" applyProtection="1">
      <alignment horizontal="center" vertical="center"/>
    </xf>
    <xf numFmtId="0" fontId="5" fillId="6" borderId="18" xfId="0" applyFont="1" applyFill="1" applyBorder="1" applyProtection="1"/>
    <xf numFmtId="9" fontId="15" fillId="6" borderId="24" xfId="3" applyFont="1" applyFill="1" applyBorder="1" applyProtection="1"/>
    <xf numFmtId="0" fontId="5" fillId="0" borderId="0" xfId="0" applyFont="1" applyFill="1" applyProtection="1"/>
    <xf numFmtId="0" fontId="2" fillId="0" borderId="37" xfId="0" applyFont="1" applyFill="1" applyBorder="1" applyAlignment="1" applyProtection="1">
      <alignment horizontal="left"/>
    </xf>
    <xf numFmtId="0" fontId="2" fillId="0" borderId="37" xfId="0" applyFont="1" applyFill="1" applyBorder="1" applyProtection="1"/>
    <xf numFmtId="0" fontId="2" fillId="0" borderId="5" xfId="0" applyFont="1" applyBorder="1" applyProtection="1"/>
    <xf numFmtId="2" fontId="5" fillId="6" borderId="18" xfId="0" applyNumberFormat="1" applyFont="1" applyFill="1" applyBorder="1" applyAlignment="1" applyProtection="1">
      <alignment horizontal="right"/>
    </xf>
    <xf numFmtId="0" fontId="2" fillId="0" borderId="6" xfId="0" applyFont="1" applyBorder="1" applyProtection="1"/>
    <xf numFmtId="165" fontId="17" fillId="6" borderId="41" xfId="0" applyNumberFormat="1" applyFont="1" applyFill="1" applyBorder="1" applyAlignment="1" applyProtection="1">
      <alignment horizontal="center" vertical="center"/>
    </xf>
    <xf numFmtId="0" fontId="15" fillId="6" borderId="42" xfId="0" applyFont="1" applyFill="1" applyBorder="1" applyAlignment="1" applyProtection="1">
      <alignment horizontal="left" vertical="center" wrapText="1"/>
    </xf>
    <xf numFmtId="0" fontId="5" fillId="6" borderId="42" xfId="0" applyFont="1" applyFill="1" applyBorder="1" applyProtection="1"/>
    <xf numFmtId="2" fontId="5" fillId="6" borderId="42" xfId="0" applyNumberFormat="1" applyFont="1" applyFill="1" applyBorder="1" applyAlignment="1" applyProtection="1">
      <alignment horizontal="right"/>
    </xf>
    <xf numFmtId="9" fontId="15" fillId="6" borderId="54" xfId="3" applyFont="1" applyFill="1" applyBorder="1" applyProtection="1"/>
    <xf numFmtId="0" fontId="2" fillId="0" borderId="7" xfId="0" applyFont="1" applyBorder="1" applyProtection="1"/>
    <xf numFmtId="0" fontId="5" fillId="0" borderId="8" xfId="0" applyFont="1" applyBorder="1" applyAlignment="1" applyProtection="1">
      <alignment vertical="center"/>
    </xf>
    <xf numFmtId="0" fontId="5" fillId="0" borderId="8" xfId="0" applyFont="1" applyBorder="1" applyProtection="1"/>
    <xf numFmtId="0" fontId="2" fillId="0" borderId="9" xfId="0" applyFont="1" applyBorder="1" applyProtection="1"/>
    <xf numFmtId="0" fontId="2" fillId="0" borderId="6" xfId="0" applyFont="1" applyBorder="1" applyProtection="1">
      <protection locked="0"/>
    </xf>
    <xf numFmtId="0" fontId="2" fillId="0" borderId="6" xfId="0" applyFont="1" applyBorder="1" applyAlignment="1" applyProtection="1">
      <protection locked="0"/>
    </xf>
    <xf numFmtId="3" fontId="2" fillId="6" borderId="10" xfId="0" applyNumberFormat="1" applyFont="1" applyFill="1" applyBorder="1" applyAlignment="1">
      <alignment horizontal="right"/>
    </xf>
    <xf numFmtId="3" fontId="2" fillId="6" borderId="26" xfId="0" applyNumberFormat="1" applyFont="1" applyFill="1" applyBorder="1" applyAlignment="1">
      <alignment horizontal="right"/>
    </xf>
    <xf numFmtId="166" fontId="5" fillId="0" borderId="18" xfId="5" applyNumberFormat="1" applyFont="1" applyFill="1" applyBorder="1" applyProtection="1">
      <protection locked="0"/>
    </xf>
    <xf numFmtId="166" fontId="15" fillId="6" borderId="24" xfId="5" applyNumberFormat="1" applyFont="1" applyFill="1" applyBorder="1" applyProtection="1"/>
    <xf numFmtId="166" fontId="5" fillId="0" borderId="18" xfId="5" applyNumberFormat="1" applyFont="1" applyBorder="1" applyProtection="1">
      <protection locked="0"/>
    </xf>
    <xf numFmtId="166" fontId="5" fillId="0" borderId="0" xfId="5" applyNumberFormat="1" applyFont="1" applyBorder="1" applyProtection="1">
      <protection locked="0"/>
    </xf>
    <xf numFmtId="166" fontId="5" fillId="0" borderId="35" xfId="5" applyNumberFormat="1" applyFont="1" applyFill="1" applyBorder="1" applyProtection="1">
      <protection locked="0"/>
    </xf>
    <xf numFmtId="166" fontId="5" fillId="0" borderId="33" xfId="5" applyNumberFormat="1" applyFont="1" applyFill="1" applyBorder="1" applyProtection="1">
      <protection locked="0"/>
    </xf>
    <xf numFmtId="166" fontId="5" fillId="0" borderId="33" xfId="5" applyNumberFormat="1" applyFont="1" applyFill="1" applyBorder="1" applyAlignment="1" applyProtection="1">
      <alignment horizontal="center"/>
      <protection locked="0"/>
    </xf>
    <xf numFmtId="166" fontId="15" fillId="6" borderId="18" xfId="5" applyNumberFormat="1" applyFont="1" applyFill="1" applyBorder="1" applyProtection="1">
      <protection hidden="1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49" fontId="2" fillId="0" borderId="22" xfId="0" applyNumberFormat="1" applyFont="1" applyFill="1" applyBorder="1" applyAlignment="1" applyProtection="1">
      <protection locked="0"/>
    </xf>
    <xf numFmtId="0" fontId="2" fillId="0" borderId="20" xfId="0" applyNumberFormat="1" applyFont="1" applyFill="1" applyBorder="1" applyAlignment="1" applyProtection="1">
      <protection locked="0"/>
    </xf>
    <xf numFmtId="0" fontId="2" fillId="0" borderId="23" xfId="0" applyNumberFormat="1" applyFont="1" applyFill="1" applyBorder="1" applyAlignment="1" applyProtection="1">
      <protection locked="0"/>
    </xf>
    <xf numFmtId="3" fontId="2" fillId="0" borderId="25" xfId="0" applyNumberFormat="1" applyFont="1" applyBorder="1" applyAlignment="1" applyProtection="1">
      <alignment horizontal="center"/>
      <protection locked="0"/>
    </xf>
    <xf numFmtId="3" fontId="2" fillId="0" borderId="26" xfId="0" applyNumberFormat="1" applyFont="1" applyBorder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right"/>
      <protection locked="0"/>
    </xf>
    <xf numFmtId="0" fontId="2" fillId="0" borderId="26" xfId="0" applyFont="1" applyBorder="1" applyAlignment="1" applyProtection="1">
      <alignment horizontal="right"/>
      <protection locked="0"/>
    </xf>
    <xf numFmtId="3" fontId="2" fillId="0" borderId="25" xfId="0" applyNumberFormat="1" applyFont="1" applyBorder="1" applyAlignment="1" applyProtection="1">
      <alignment horizontal="right"/>
      <protection locked="0"/>
    </xf>
    <xf numFmtId="3" fontId="2" fillId="0" borderId="26" xfId="0" applyNumberFormat="1" applyFont="1" applyBorder="1" applyAlignment="1" applyProtection="1">
      <alignment horizontal="right"/>
      <protection locked="0"/>
    </xf>
    <xf numFmtId="9" fontId="2" fillId="6" borderId="25" xfId="3" applyFont="1" applyFill="1" applyBorder="1" applyAlignment="1">
      <alignment horizontal="right"/>
    </xf>
    <xf numFmtId="9" fontId="2" fillId="6" borderId="26" xfId="3" applyFont="1" applyFill="1" applyBorder="1" applyAlignment="1">
      <alignment horizontal="right"/>
    </xf>
    <xf numFmtId="3" fontId="2" fillId="6" borderId="25" xfId="0" applyNumberFormat="1" applyFont="1" applyFill="1" applyBorder="1" applyAlignment="1">
      <alignment horizontal="right"/>
    </xf>
    <xf numFmtId="3" fontId="2" fillId="6" borderId="26" xfId="0" applyNumberFormat="1" applyFont="1" applyFill="1" applyBorder="1" applyAlignment="1">
      <alignment horizontal="right"/>
    </xf>
    <xf numFmtId="9" fontId="2" fillId="6" borderId="25" xfId="3" applyFont="1" applyFill="1" applyBorder="1" applyAlignment="1">
      <alignment horizontal="center"/>
    </xf>
    <xf numFmtId="9" fontId="2" fillId="6" borderId="26" xfId="3" applyFont="1" applyFill="1" applyBorder="1" applyAlignment="1">
      <alignment horizontal="center"/>
    </xf>
    <xf numFmtId="3" fontId="2" fillId="6" borderId="25" xfId="0" applyNumberFormat="1" applyFont="1" applyFill="1" applyBorder="1" applyAlignment="1">
      <alignment horizontal="center"/>
    </xf>
    <xf numFmtId="3" fontId="2" fillId="6" borderId="26" xfId="0" applyNumberFormat="1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 wrapText="1"/>
    </xf>
    <xf numFmtId="0" fontId="2" fillId="2" borderId="26" xfId="0" applyFont="1" applyFill="1" applyBorder="1" applyAlignment="1">
      <alignment horizontal="center" wrapText="1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49" fontId="2" fillId="0" borderId="22" xfId="0" applyNumberFormat="1" applyFont="1" applyFill="1" applyBorder="1" applyAlignment="1" applyProtection="1">
      <alignment horizontal="left"/>
      <protection locked="0"/>
    </xf>
    <xf numFmtId="0" fontId="2" fillId="0" borderId="23" xfId="0" applyNumberFormat="1" applyFont="1" applyFill="1" applyBorder="1" applyAlignment="1" applyProtection="1">
      <alignment horizontal="left"/>
      <protection locked="0"/>
    </xf>
    <xf numFmtId="0" fontId="3" fillId="0" borderId="0" xfId="0" applyFont="1" applyBorder="1" applyAlignment="1"/>
    <xf numFmtId="0" fontId="2" fillId="0" borderId="0" xfId="0" applyFont="1" applyBorder="1" applyAlignment="1">
      <alignment horizontal="left"/>
    </xf>
    <xf numFmtId="3" fontId="2" fillId="6" borderId="25" xfId="0" applyNumberFormat="1" applyFont="1" applyFill="1" applyBorder="1" applyAlignment="1"/>
    <xf numFmtId="3" fontId="2" fillId="6" borderId="26" xfId="0" applyNumberFormat="1" applyFont="1" applyFill="1" applyBorder="1" applyAlignment="1"/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6" borderId="25" xfId="0" applyFont="1" applyFill="1" applyBorder="1" applyAlignment="1">
      <alignment horizontal="right"/>
    </xf>
    <xf numFmtId="0" fontId="2" fillId="6" borderId="26" xfId="0" applyFont="1" applyFill="1" applyBorder="1" applyAlignment="1">
      <alignment horizontal="right"/>
    </xf>
    <xf numFmtId="0" fontId="16" fillId="2" borderId="2" xfId="0" applyFont="1" applyFill="1" applyBorder="1" applyAlignment="1" applyProtection="1">
      <alignment horizontal="center" vertical="center" wrapText="1"/>
    </xf>
    <xf numFmtId="0" fontId="16" fillId="2" borderId="3" xfId="0" applyFont="1" applyFill="1" applyBorder="1" applyAlignment="1" applyProtection="1">
      <alignment horizontal="center" vertical="center" wrapText="1"/>
    </xf>
    <xf numFmtId="0" fontId="16" fillId="2" borderId="4" xfId="0" applyFont="1" applyFill="1" applyBorder="1" applyAlignment="1" applyProtection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</xf>
    <xf numFmtId="0" fontId="16" fillId="2" borderId="8" xfId="0" applyFont="1" applyFill="1" applyBorder="1" applyAlignment="1" applyProtection="1">
      <alignment horizontal="center" vertical="center" wrapText="1"/>
    </xf>
    <xf numFmtId="0" fontId="16" fillId="2" borderId="9" xfId="0" applyFont="1" applyFill="1" applyBorder="1" applyAlignment="1" applyProtection="1">
      <alignment horizontal="center" vertical="center" wrapText="1"/>
    </xf>
    <xf numFmtId="49" fontId="8" fillId="6" borderId="22" xfId="0" applyNumberFormat="1" applyFont="1" applyFill="1" applyBorder="1" applyAlignment="1" applyProtection="1">
      <alignment vertical="center"/>
    </xf>
    <xf numFmtId="0" fontId="8" fillId="6" borderId="20" xfId="0" applyNumberFormat="1" applyFont="1" applyFill="1" applyBorder="1" applyAlignment="1" applyProtection="1">
      <alignment vertical="center"/>
    </xf>
    <xf numFmtId="0" fontId="8" fillId="6" borderId="23" xfId="0" applyNumberFormat="1" applyFont="1" applyFill="1" applyBorder="1" applyAlignment="1" applyProtection="1">
      <alignment vertical="center"/>
    </xf>
    <xf numFmtId="0" fontId="16" fillId="2" borderId="22" xfId="0" applyFont="1" applyFill="1" applyBorder="1" applyAlignment="1" applyProtection="1">
      <alignment horizontal="center" vertical="center" wrapText="1"/>
    </xf>
    <xf numFmtId="0" fontId="16" fillId="2" borderId="20" xfId="0" applyFont="1" applyFill="1" applyBorder="1" applyAlignment="1" applyProtection="1">
      <alignment horizontal="center" vertical="center" wrapText="1"/>
    </xf>
    <xf numFmtId="0" fontId="16" fillId="2" borderId="23" xfId="0" applyFont="1" applyFill="1" applyBorder="1" applyAlignment="1" applyProtection="1">
      <alignment horizontal="center" vertical="center" wrapText="1"/>
    </xf>
    <xf numFmtId="0" fontId="16" fillId="2" borderId="2" xfId="0" applyFont="1" applyFill="1" applyBorder="1" applyAlignment="1" applyProtection="1">
      <alignment horizontal="center"/>
    </xf>
    <xf numFmtId="0" fontId="16" fillId="2" borderId="3" xfId="0" applyFont="1" applyFill="1" applyBorder="1" applyAlignment="1" applyProtection="1">
      <alignment horizontal="center"/>
    </xf>
    <xf numFmtId="0" fontId="16" fillId="2" borderId="4" xfId="0" applyFont="1" applyFill="1" applyBorder="1" applyAlignment="1" applyProtection="1">
      <alignment horizontal="center"/>
    </xf>
    <xf numFmtId="0" fontId="2" fillId="0" borderId="10" xfId="0" applyFont="1" applyBorder="1" applyAlignment="1" applyProtection="1"/>
    <xf numFmtId="0" fontId="2" fillId="0" borderId="26" xfId="0" applyFont="1" applyBorder="1" applyAlignment="1" applyProtection="1"/>
    <xf numFmtId="0" fontId="2" fillId="0" borderId="10" xfId="0" applyFont="1" applyBorder="1" applyAlignment="1"/>
    <xf numFmtId="0" fontId="2" fillId="0" borderId="26" xfId="0" applyFont="1" applyBorder="1" applyAlignment="1"/>
    <xf numFmtId="0" fontId="2" fillId="0" borderId="10" xfId="0" applyFont="1" applyBorder="1" applyAlignment="1" applyProtection="1">
      <protection locked="0"/>
    </xf>
    <xf numFmtId="0" fontId="2" fillId="0" borderId="26" xfId="0" applyFont="1" applyBorder="1" applyAlignment="1" applyProtection="1">
      <protection locked="0"/>
    </xf>
    <xf numFmtId="49" fontId="2" fillId="6" borderId="22" xfId="0" applyNumberFormat="1" applyFont="1" applyFill="1" applyBorder="1" applyAlignment="1">
      <alignment horizontal="left"/>
    </xf>
    <xf numFmtId="0" fontId="2" fillId="6" borderId="23" xfId="0" applyNumberFormat="1" applyFont="1" applyFill="1" applyBorder="1" applyAlignment="1">
      <alignment horizontal="left"/>
    </xf>
    <xf numFmtId="0" fontId="2" fillId="2" borderId="22" xfId="0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 wrapText="1"/>
    </xf>
    <xf numFmtId="0" fontId="2" fillId="0" borderId="25" xfId="0" applyFont="1" applyFill="1" applyBorder="1" applyAlignment="1" applyProtection="1"/>
    <xf numFmtId="0" fontId="2" fillId="0" borderId="10" xfId="0" applyFont="1" applyFill="1" applyBorder="1" applyAlignment="1" applyProtection="1"/>
    <xf numFmtId="0" fontId="2" fillId="0" borderId="26" xfId="0" applyFont="1" applyFill="1" applyBorder="1" applyAlignment="1" applyProtection="1"/>
    <xf numFmtId="49" fontId="2" fillId="6" borderId="22" xfId="0" applyNumberFormat="1" applyFont="1" applyFill="1" applyBorder="1" applyAlignment="1"/>
    <xf numFmtId="0" fontId="2" fillId="6" borderId="23" xfId="0" applyNumberFormat="1" applyFont="1" applyFill="1" applyBorder="1" applyAlignment="1"/>
    <xf numFmtId="44" fontId="2" fillId="0" borderId="25" xfId="1" applyFont="1" applyBorder="1" applyAlignment="1" applyProtection="1">
      <protection locked="0"/>
    </xf>
    <xf numFmtId="44" fontId="2" fillId="0" borderId="10" xfId="1" applyFont="1" applyBorder="1" applyAlignment="1" applyProtection="1">
      <protection locked="0"/>
    </xf>
    <xf numFmtId="44" fontId="2" fillId="0" borderId="26" xfId="1" applyFont="1" applyBorder="1" applyAlignment="1" applyProtection="1"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44" fontId="2" fillId="6" borderId="18" xfId="1" applyFont="1" applyFill="1" applyBorder="1" applyAlignment="1"/>
    <xf numFmtId="0" fontId="2" fillId="6" borderId="18" xfId="0" applyFont="1" applyFill="1" applyBorder="1" applyAlignment="1">
      <alignment horizontal="center"/>
    </xf>
    <xf numFmtId="0" fontId="2" fillId="6" borderId="24" xfId="0" applyFont="1" applyFill="1" applyBorder="1" applyAlignment="1">
      <alignment horizontal="center"/>
    </xf>
    <xf numFmtId="44" fontId="2" fillId="0" borderId="18" xfId="1" applyFont="1" applyBorder="1" applyAlignment="1" applyProtection="1">
      <protection locked="0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6" borderId="20" xfId="0" applyNumberFormat="1" applyFont="1" applyFill="1" applyBorder="1" applyAlignment="1">
      <alignment horizontal="left"/>
    </xf>
    <xf numFmtId="0" fontId="2" fillId="2" borderId="28" xfId="0" applyFont="1" applyFill="1" applyBorder="1" applyAlignment="1">
      <alignment horizontal="center" vertical="center"/>
    </xf>
    <xf numFmtId="0" fontId="19" fillId="0" borderId="18" xfId="0" applyFont="1" applyBorder="1" applyAlignment="1" applyProtection="1">
      <alignment horizontal="center"/>
      <protection locked="0"/>
    </xf>
    <xf numFmtId="0" fontId="19" fillId="0" borderId="24" xfId="0" applyFont="1" applyBorder="1" applyAlignment="1" applyProtection="1">
      <alignment horizontal="center"/>
      <protection locked="0"/>
    </xf>
    <xf numFmtId="0" fontId="2" fillId="6" borderId="20" xfId="0" applyNumberFormat="1" applyFont="1" applyFill="1" applyBorder="1" applyAlignment="1"/>
    <xf numFmtId="0" fontId="4" fillId="0" borderId="25" xfId="0" applyFont="1" applyFill="1" applyBorder="1" applyAlignment="1" applyProtection="1">
      <protection locked="0"/>
    </xf>
    <xf numFmtId="0" fontId="4" fillId="0" borderId="10" xfId="0" applyFont="1" applyFill="1" applyBorder="1" applyAlignment="1" applyProtection="1">
      <protection locked="0"/>
    </xf>
    <xf numFmtId="0" fontId="4" fillId="0" borderId="26" xfId="0" applyFont="1" applyFill="1" applyBorder="1" applyAlignment="1" applyProtection="1">
      <protection locked="0"/>
    </xf>
    <xf numFmtId="0" fontId="4" fillId="0" borderId="25" xfId="0" applyFont="1" applyFill="1" applyBorder="1" applyAlignment="1" applyProtection="1"/>
    <xf numFmtId="0" fontId="4" fillId="0" borderId="10" xfId="0" applyFont="1" applyFill="1" applyBorder="1" applyAlignment="1" applyProtection="1"/>
    <xf numFmtId="0" fontId="4" fillId="0" borderId="26" xfId="0" applyFont="1" applyFill="1" applyBorder="1" applyAlignment="1" applyProtection="1"/>
    <xf numFmtId="0" fontId="2" fillId="0" borderId="25" xfId="0" applyFont="1" applyFill="1" applyBorder="1" applyAlignment="1" applyProtection="1">
      <protection locked="0"/>
    </xf>
    <xf numFmtId="0" fontId="2" fillId="0" borderId="10" xfId="0" applyFont="1" applyFill="1" applyBorder="1" applyAlignment="1" applyProtection="1">
      <protection locked="0"/>
    </xf>
    <xf numFmtId="0" fontId="2" fillId="0" borderId="26" xfId="0" applyFont="1" applyFill="1" applyBorder="1" applyAlignment="1" applyProtection="1">
      <protection locked="0"/>
    </xf>
    <xf numFmtId="0" fontId="2" fillId="0" borderId="25" xfId="0" applyFont="1" applyFill="1" applyBorder="1" applyAlignment="1"/>
    <xf numFmtId="0" fontId="2" fillId="0" borderId="26" xfId="0" applyFont="1" applyFill="1" applyBorder="1" applyAlignment="1"/>
    <xf numFmtId="0" fontId="2" fillId="0" borderId="25" xfId="0" applyFont="1" applyBorder="1" applyAlignment="1"/>
    <xf numFmtId="0" fontId="2" fillId="3" borderId="25" xfId="0" applyFont="1" applyFill="1" applyBorder="1" applyAlignment="1"/>
    <xf numFmtId="0" fontId="2" fillId="3" borderId="26" xfId="0" applyFont="1" applyFill="1" applyBorder="1" applyAlignment="1"/>
    <xf numFmtId="0" fontId="2" fillId="0" borderId="25" xfId="0" applyFont="1" applyBorder="1" applyAlignment="1" applyProtection="1">
      <protection locked="0"/>
    </xf>
    <xf numFmtId="0" fontId="2" fillId="0" borderId="25" xfId="0" applyFont="1" applyFill="1" applyBorder="1" applyAlignment="1">
      <alignment horizontal="left"/>
    </xf>
    <xf numFmtId="0" fontId="2" fillId="0" borderId="26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0" borderId="25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26" xfId="0" applyFont="1" applyBorder="1" applyAlignment="1" applyProtection="1">
      <alignment horizontal="left"/>
      <protection locked="0"/>
    </xf>
    <xf numFmtId="0" fontId="2" fillId="0" borderId="49" xfId="0" applyFont="1" applyBorder="1" applyAlignment="1" applyProtection="1">
      <alignment horizontal="left"/>
      <protection locked="0"/>
    </xf>
    <xf numFmtId="0" fontId="2" fillId="0" borderId="45" xfId="0" applyFont="1" applyBorder="1" applyAlignment="1" applyProtection="1">
      <alignment horizontal="left"/>
      <protection locked="0"/>
    </xf>
    <xf numFmtId="0" fontId="2" fillId="0" borderId="38" xfId="0" applyFont="1" applyBorder="1" applyAlignment="1" applyProtection="1">
      <alignment horizontal="left"/>
      <protection locked="0"/>
    </xf>
    <xf numFmtId="0" fontId="6" fillId="2" borderId="47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wrapText="1"/>
    </xf>
    <xf numFmtId="0" fontId="4" fillId="2" borderId="62" xfId="0" applyFont="1" applyFill="1" applyBorder="1" applyAlignment="1">
      <alignment wrapText="1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50" xfId="0" applyFont="1" applyFill="1" applyBorder="1" applyAlignment="1">
      <alignment wrapText="1"/>
    </xf>
    <xf numFmtId="0" fontId="5" fillId="2" borderId="20" xfId="0" applyFont="1" applyFill="1" applyBorder="1" applyAlignment="1">
      <alignment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wrapText="1"/>
    </xf>
    <xf numFmtId="0" fontId="8" fillId="2" borderId="3" xfId="0" applyFont="1" applyFill="1" applyBorder="1" applyAlignment="1" applyProtection="1">
      <alignment horizontal="center" wrapText="1"/>
    </xf>
    <xf numFmtId="0" fontId="8" fillId="2" borderId="4" xfId="0" applyFont="1" applyFill="1" applyBorder="1" applyAlignment="1" applyProtection="1">
      <alignment horizontal="center" wrapText="1"/>
    </xf>
    <xf numFmtId="0" fontId="8" fillId="2" borderId="7" xfId="0" applyFont="1" applyFill="1" applyBorder="1" applyAlignment="1" applyProtection="1">
      <alignment horizontal="center" wrapText="1"/>
    </xf>
    <xf numFmtId="0" fontId="8" fillId="2" borderId="8" xfId="0" applyFont="1" applyFill="1" applyBorder="1" applyAlignment="1" applyProtection="1">
      <alignment horizontal="center" wrapText="1"/>
    </xf>
    <xf numFmtId="0" fontId="8" fillId="2" borderId="9" xfId="0" applyFont="1" applyFill="1" applyBorder="1" applyAlignment="1" applyProtection="1">
      <alignment horizontal="center" wrapText="1"/>
    </xf>
    <xf numFmtId="0" fontId="9" fillId="0" borderId="22" xfId="0" applyFont="1" applyBorder="1" applyAlignment="1" applyProtection="1">
      <alignment horizontal="right"/>
    </xf>
    <xf numFmtId="0" fontId="9" fillId="0" borderId="20" xfId="0" applyFont="1" applyBorder="1" applyAlignment="1" applyProtection="1">
      <alignment horizontal="right"/>
    </xf>
    <xf numFmtId="0" fontId="9" fillId="0" borderId="23" xfId="0" applyFont="1" applyBorder="1" applyAlignment="1" applyProtection="1">
      <alignment horizontal="right"/>
    </xf>
    <xf numFmtId="0" fontId="8" fillId="2" borderId="2" xfId="0" applyFont="1" applyFill="1" applyBorder="1" applyAlignment="1" applyProtection="1">
      <alignment horizontal="center"/>
    </xf>
    <xf numFmtId="0" fontId="8" fillId="2" borderId="3" xfId="0" applyFont="1" applyFill="1" applyBorder="1" applyAlignment="1" applyProtection="1">
      <alignment horizontal="center"/>
    </xf>
    <xf numFmtId="0" fontId="8" fillId="2" borderId="4" xfId="0" applyFont="1" applyFill="1" applyBorder="1" applyAlignment="1" applyProtection="1">
      <alignment horizontal="center"/>
    </xf>
    <xf numFmtId="49" fontId="8" fillId="4" borderId="22" xfId="0" applyNumberFormat="1" applyFont="1" applyFill="1" applyBorder="1" applyAlignment="1" applyProtection="1">
      <alignment horizontal="left" vertical="top"/>
    </xf>
    <xf numFmtId="0" fontId="8" fillId="4" borderId="20" xfId="0" applyNumberFormat="1" applyFont="1" applyFill="1" applyBorder="1" applyAlignment="1" applyProtection="1">
      <alignment horizontal="left" vertical="top"/>
    </xf>
    <xf numFmtId="0" fontId="8" fillId="4" borderId="23" xfId="0" applyNumberFormat="1" applyFont="1" applyFill="1" applyBorder="1" applyAlignment="1" applyProtection="1">
      <alignment horizontal="left" vertical="top"/>
    </xf>
    <xf numFmtId="14" fontId="4" fillId="4" borderId="22" xfId="0" applyNumberFormat="1" applyFont="1" applyFill="1" applyBorder="1" applyAlignment="1" applyProtection="1">
      <alignment horizontal="left"/>
      <protection locked="0"/>
    </xf>
    <xf numFmtId="14" fontId="4" fillId="4" borderId="23" xfId="0" applyNumberFormat="1" applyFont="1" applyFill="1" applyBorder="1" applyAlignment="1" applyProtection="1">
      <alignment horizontal="left"/>
      <protection locked="0"/>
    </xf>
    <xf numFmtId="49" fontId="4" fillId="4" borderId="22" xfId="0" applyNumberFormat="1" applyFont="1" applyFill="1" applyBorder="1" applyAlignment="1" applyProtection="1">
      <alignment horizontal="left"/>
      <protection locked="0"/>
    </xf>
    <xf numFmtId="49" fontId="4" fillId="4" borderId="20" xfId="0" applyNumberFormat="1" applyFont="1" applyFill="1" applyBorder="1" applyAlignment="1" applyProtection="1">
      <alignment horizontal="left"/>
      <protection locked="0"/>
    </xf>
    <xf numFmtId="49" fontId="4" fillId="4" borderId="23" xfId="0" applyNumberFormat="1" applyFont="1" applyFill="1" applyBorder="1" applyAlignment="1" applyProtection="1">
      <alignment horizontal="left"/>
      <protection locked="0"/>
    </xf>
    <xf numFmtId="49" fontId="8" fillId="4" borderId="22" xfId="0" applyNumberFormat="1" applyFont="1" applyFill="1" applyBorder="1" applyAlignment="1" applyProtection="1">
      <alignment horizontal="left"/>
      <protection locked="0"/>
    </xf>
    <xf numFmtId="49" fontId="8" fillId="4" borderId="23" xfId="0" applyNumberFormat="1" applyFont="1" applyFill="1" applyBorder="1" applyAlignment="1" applyProtection="1">
      <alignment horizontal="left"/>
      <protection locked="0"/>
    </xf>
    <xf numFmtId="49" fontId="4" fillId="4" borderId="22" xfId="0" applyNumberFormat="1" applyFont="1" applyFill="1" applyBorder="1" applyAlignment="1" applyProtection="1">
      <alignment horizontal="center"/>
      <protection locked="0"/>
    </xf>
    <xf numFmtId="49" fontId="4" fillId="4" borderId="20" xfId="0" applyNumberFormat="1" applyFont="1" applyFill="1" applyBorder="1" applyAlignment="1" applyProtection="1">
      <alignment horizontal="center"/>
      <protection locked="0"/>
    </xf>
    <xf numFmtId="49" fontId="4" fillId="4" borderId="23" xfId="0" applyNumberFormat="1" applyFont="1" applyFill="1" applyBorder="1" applyAlignment="1" applyProtection="1">
      <alignment horizontal="center"/>
      <protection locked="0"/>
    </xf>
    <xf numFmtId="49" fontId="8" fillId="0" borderId="5" xfId="0" applyNumberFormat="1" applyFont="1" applyFill="1" applyBorder="1" applyAlignment="1" applyProtection="1">
      <alignment vertical="top" wrapText="1"/>
    </xf>
    <xf numFmtId="49" fontId="8" fillId="0" borderId="0" xfId="0" applyNumberFormat="1" applyFont="1" applyFill="1" applyBorder="1" applyAlignment="1" applyProtection="1">
      <alignment vertical="top" wrapText="1"/>
    </xf>
    <xf numFmtId="49" fontId="8" fillId="0" borderId="6" xfId="0" applyNumberFormat="1" applyFont="1" applyFill="1" applyBorder="1" applyAlignment="1" applyProtection="1">
      <alignment vertical="top" wrapText="1"/>
    </xf>
    <xf numFmtId="49" fontId="8" fillId="0" borderId="7" xfId="0" applyNumberFormat="1" applyFont="1" applyFill="1" applyBorder="1" applyAlignment="1" applyProtection="1">
      <alignment vertical="top" wrapText="1"/>
    </xf>
    <xf numFmtId="49" fontId="8" fillId="0" borderId="8" xfId="0" applyNumberFormat="1" applyFont="1" applyFill="1" applyBorder="1" applyAlignment="1" applyProtection="1">
      <alignment vertical="top" wrapText="1"/>
    </xf>
    <xf numFmtId="49" fontId="8" fillId="0" borderId="9" xfId="0" applyNumberFormat="1" applyFont="1" applyFill="1" applyBorder="1" applyAlignment="1" applyProtection="1">
      <alignment vertical="top" wrapText="1"/>
    </xf>
    <xf numFmtId="49" fontId="11" fillId="0" borderId="2" xfId="0" applyNumberFormat="1" applyFont="1" applyFill="1" applyBorder="1" applyAlignment="1" applyProtection="1">
      <alignment vertical="center" wrapText="1"/>
    </xf>
    <xf numFmtId="49" fontId="11" fillId="0" borderId="3" xfId="0" applyNumberFormat="1" applyFont="1" applyFill="1" applyBorder="1" applyAlignment="1" applyProtection="1">
      <alignment vertical="center" wrapText="1"/>
    </xf>
    <xf numFmtId="49" fontId="11" fillId="0" borderId="4" xfId="0" applyNumberFormat="1" applyFont="1" applyFill="1" applyBorder="1" applyAlignment="1" applyProtection="1">
      <alignment vertical="center" wrapText="1"/>
    </xf>
    <xf numFmtId="49" fontId="11" fillId="0" borderId="7" xfId="0" applyNumberFormat="1" applyFont="1" applyFill="1" applyBorder="1" applyAlignment="1" applyProtection="1">
      <alignment vertical="center" wrapText="1"/>
    </xf>
    <xf numFmtId="49" fontId="11" fillId="0" borderId="8" xfId="0" applyNumberFormat="1" applyFont="1" applyFill="1" applyBorder="1" applyAlignment="1" applyProtection="1">
      <alignment vertical="center" wrapText="1"/>
    </xf>
    <xf numFmtId="49" fontId="11" fillId="0" borderId="9" xfId="0" applyNumberFormat="1" applyFont="1" applyFill="1" applyBorder="1" applyAlignment="1" applyProtection="1">
      <alignment vertical="center" wrapText="1"/>
    </xf>
    <xf numFmtId="49" fontId="8" fillId="4" borderId="22" xfId="0" applyNumberFormat="1" applyFont="1" applyFill="1" applyBorder="1" applyAlignment="1" applyProtection="1">
      <alignment horizontal="left" vertical="top"/>
      <protection locked="0"/>
    </xf>
    <xf numFmtId="0" fontId="8" fillId="4" borderId="20" xfId="0" applyNumberFormat="1" applyFont="1" applyFill="1" applyBorder="1" applyAlignment="1" applyProtection="1">
      <alignment horizontal="left" vertical="top"/>
      <protection locked="0"/>
    </xf>
    <xf numFmtId="0" fontId="8" fillId="4" borderId="23" xfId="0" applyNumberFormat="1" applyFont="1" applyFill="1" applyBorder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 vertical="top" wrapText="1"/>
    </xf>
    <xf numFmtId="49" fontId="8" fillId="4" borderId="22" xfId="0" applyNumberFormat="1" applyFont="1" applyFill="1" applyBorder="1" applyAlignment="1" applyProtection="1">
      <alignment horizontal="left" vertical="center"/>
      <protection locked="0"/>
    </xf>
    <xf numFmtId="49" fontId="8" fillId="4" borderId="20" xfId="0" applyNumberFormat="1" applyFont="1" applyFill="1" applyBorder="1" applyAlignment="1" applyProtection="1">
      <alignment horizontal="left" vertical="center"/>
      <protection locked="0"/>
    </xf>
    <xf numFmtId="49" fontId="8" fillId="4" borderId="23" xfId="0" applyNumberFormat="1" applyFont="1" applyFill="1" applyBorder="1" applyAlignment="1" applyProtection="1">
      <alignment horizontal="left" vertical="center"/>
      <protection locked="0"/>
    </xf>
    <xf numFmtId="0" fontId="8" fillId="4" borderId="22" xfId="0" applyNumberFormat="1" applyFont="1" applyFill="1" applyBorder="1" applyAlignment="1" applyProtection="1">
      <alignment horizontal="left" vertical="center"/>
      <protection locked="0"/>
    </xf>
    <xf numFmtId="0" fontId="8" fillId="4" borderId="23" xfId="0" applyNumberFormat="1" applyFont="1" applyFill="1" applyBorder="1" applyAlignment="1" applyProtection="1">
      <alignment horizontal="left" vertical="center"/>
      <protection locked="0"/>
    </xf>
    <xf numFmtId="49" fontId="8" fillId="0" borderId="0" xfId="0" applyNumberFormat="1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/>
    <xf numFmtId="49" fontId="8" fillId="4" borderId="20" xfId="0" applyNumberFormat="1" applyFont="1" applyFill="1" applyBorder="1" applyAlignment="1" applyProtection="1">
      <alignment horizontal="left"/>
      <protection locked="0"/>
    </xf>
    <xf numFmtId="0" fontId="8" fillId="4" borderId="23" xfId="0" applyFont="1" applyFill="1" applyBorder="1" applyAlignment="1" applyProtection="1">
      <protection locked="0"/>
    </xf>
    <xf numFmtId="0" fontId="13" fillId="4" borderId="22" xfId="2" applyNumberFormat="1" applyFont="1" applyFill="1" applyBorder="1" applyAlignment="1" applyProtection="1">
      <alignment horizontal="center"/>
      <protection locked="0"/>
    </xf>
    <xf numFmtId="0" fontId="13" fillId="4" borderId="23" xfId="2" applyNumberFormat="1" applyFont="1" applyFill="1" applyBorder="1" applyAlignment="1" applyProtection="1">
      <alignment horizontal="center"/>
      <protection locked="0"/>
    </xf>
    <xf numFmtId="49" fontId="8" fillId="4" borderId="20" xfId="0" applyNumberFormat="1" applyFont="1" applyFill="1" applyBorder="1" applyAlignment="1" applyProtection="1">
      <alignment horizontal="left" vertical="top"/>
      <protection locked="0"/>
    </xf>
    <xf numFmtId="49" fontId="8" fillId="4" borderId="23" xfId="0" applyNumberFormat="1" applyFont="1" applyFill="1" applyBorder="1" applyAlignment="1" applyProtection="1">
      <alignment horizontal="left" vertical="top"/>
      <protection locked="0"/>
    </xf>
    <xf numFmtId="0" fontId="0" fillId="0" borderId="25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0" borderId="26" xfId="0" applyBorder="1" applyAlignment="1" applyProtection="1">
      <protection locked="0"/>
    </xf>
    <xf numFmtId="0" fontId="2" fillId="2" borderId="3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49" fontId="2" fillId="6" borderId="22" xfId="0" applyNumberFormat="1" applyFont="1" applyFill="1" applyBorder="1" applyAlignment="1" applyProtection="1">
      <alignment horizontal="left"/>
    </xf>
    <xf numFmtId="0" fontId="2" fillId="6" borderId="23" xfId="0" applyNumberFormat="1" applyFont="1" applyFill="1" applyBorder="1" applyAlignment="1" applyProtection="1">
      <alignment horizontal="left"/>
    </xf>
    <xf numFmtId="0" fontId="24" fillId="2" borderId="25" xfId="0" applyFont="1" applyFill="1" applyBorder="1" applyAlignment="1" applyProtection="1"/>
    <xf numFmtId="0" fontId="24" fillId="2" borderId="10" xfId="0" applyFont="1" applyFill="1" applyBorder="1" applyAlignment="1" applyProtection="1"/>
    <xf numFmtId="0" fontId="24" fillId="2" borderId="26" xfId="0" applyFont="1" applyFill="1" applyBorder="1" applyAlignment="1" applyProtection="1"/>
  </cellXfs>
  <cellStyles count="6">
    <cellStyle name="Comma" xfId="5" builtinId="3"/>
    <cellStyle name="Currency" xfId="1" builtinId="4"/>
    <cellStyle name="Currency 2" xfId="4"/>
    <cellStyle name="Hyperlink" xfId="2" builtinId="8"/>
    <cellStyle name="Normal" xfId="0" builtinId="0"/>
    <cellStyle name="Percent" xfId="3" builtinId="5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</xdr:row>
          <xdr:rowOff>133350</xdr:rowOff>
        </xdr:from>
        <xdr:to>
          <xdr:col>3</xdr:col>
          <xdr:colOff>400050</xdr:colOff>
          <xdr:row>3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Not Applicable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</xdr:row>
          <xdr:rowOff>133350</xdr:rowOff>
        </xdr:from>
        <xdr:to>
          <xdr:col>3</xdr:col>
          <xdr:colOff>542925</xdr:colOff>
          <xdr:row>3</xdr:row>
          <xdr:rowOff>28575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Not Applicable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</xdr:row>
          <xdr:rowOff>133350</xdr:rowOff>
        </xdr:from>
        <xdr:to>
          <xdr:col>3</xdr:col>
          <xdr:colOff>714375</xdr:colOff>
          <xdr:row>3</xdr:row>
          <xdr:rowOff>28575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Not Applicable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.acs-inc.com/Client/Users/suraj.navarantne/AppData/Local/Microsoft/Windows/Temporary%20Internet%20Files/Content.Outlook/OQ11K3XF/Users/Administrator/Desktop/TNLevel1C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.acs-inc.com/ghs/ghsdepts/OCG/pmd/Shared%20Documents/Projects/DC/Nursing%20Facility/Internal_Working_Documents/05-Cost_Reports/DCNFr17005%20Blank_DRAFT%20DC%20Cost%20Report_201609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Footnotes"/>
      <sheetName val="Principles"/>
      <sheetName val="Addendum"/>
      <sheetName val="Sect B part 1"/>
      <sheetName val="Section A"/>
      <sheetName val="Sect B part 2"/>
      <sheetName val="Sect C part 1"/>
      <sheetName val="Sect C part 2"/>
      <sheetName val="Sect D part 1"/>
      <sheetName val="Sect D part 2"/>
      <sheetName val="Sect E part 1"/>
      <sheetName val="Sect E part 2"/>
      <sheetName val="Sect E part 3"/>
      <sheetName val="Sect F part 1"/>
      <sheetName val="Sect F part 2"/>
      <sheetName val="Sect F part 3"/>
      <sheetName val="Sect F part 4"/>
      <sheetName val="Sect F part 5"/>
      <sheetName val="FTE Employees"/>
      <sheetName val="Sect H"/>
      <sheetName val="Sect G part 1"/>
      <sheetName val="Sect G part 2"/>
      <sheetName val="Sect J and K"/>
      <sheetName val="Section L"/>
      <sheetName val="Section M"/>
      <sheetName val="Section N"/>
      <sheetName val="Sect O"/>
      <sheetName val="Nurse Aide Training S1"/>
      <sheetName val="Nurse Aide Training S2"/>
      <sheetName val="Nurse Aide Training S3"/>
      <sheetName val="Nurse Aide Training S4"/>
      <sheetName val="Index"/>
      <sheetName val="Rate"/>
      <sheetName val="PRINT SELECTIONS"/>
      <sheetName val="TNLevel1CR"/>
    </sheetNames>
    <sheetDataSet>
      <sheetData sheetId="0"/>
      <sheetData sheetId="1"/>
      <sheetData sheetId="2"/>
      <sheetData sheetId="3"/>
      <sheetData sheetId="4">
        <row r="21">
          <cell r="D21">
            <v>0</v>
          </cell>
          <cell r="E21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3">
          <cell r="C33">
            <v>0</v>
          </cell>
        </row>
        <row r="37">
          <cell r="C37">
            <v>0</v>
          </cell>
        </row>
        <row r="38">
          <cell r="C38">
            <v>0</v>
          </cell>
        </row>
      </sheetData>
      <sheetData sheetId="5">
        <row r="27">
          <cell r="C27">
            <v>0</v>
          </cell>
        </row>
        <row r="29">
          <cell r="C29">
            <v>0</v>
          </cell>
        </row>
        <row r="59">
          <cell r="C59">
            <v>0</v>
          </cell>
        </row>
        <row r="60">
          <cell r="C60">
            <v>0</v>
          </cell>
        </row>
      </sheetData>
      <sheetData sheetId="6"/>
      <sheetData sheetId="7">
        <row r="47">
          <cell r="E47">
            <v>0</v>
          </cell>
        </row>
        <row r="69">
          <cell r="H69">
            <v>0</v>
          </cell>
        </row>
      </sheetData>
      <sheetData sheetId="8">
        <row r="58">
          <cell r="F58">
            <v>0</v>
          </cell>
        </row>
        <row r="60">
          <cell r="G60">
            <v>0</v>
          </cell>
        </row>
      </sheetData>
      <sheetData sheetId="9">
        <row r="23">
          <cell r="G23">
            <v>0</v>
          </cell>
        </row>
        <row r="31">
          <cell r="G31">
            <v>0</v>
          </cell>
        </row>
        <row r="33">
          <cell r="G33">
            <v>0</v>
          </cell>
        </row>
        <row r="60">
          <cell r="G60">
            <v>0</v>
          </cell>
        </row>
      </sheetData>
      <sheetData sheetId="10">
        <row r="35">
          <cell r="G35">
            <v>0</v>
          </cell>
        </row>
      </sheetData>
      <sheetData sheetId="11"/>
      <sheetData sheetId="12"/>
      <sheetData sheetId="13"/>
      <sheetData sheetId="14">
        <row r="22">
          <cell r="C22">
            <v>0</v>
          </cell>
        </row>
        <row r="24">
          <cell r="C24">
            <v>0</v>
          </cell>
        </row>
        <row r="47">
          <cell r="D47">
            <v>0</v>
          </cell>
        </row>
        <row r="57">
          <cell r="D57">
            <v>0</v>
          </cell>
        </row>
      </sheetData>
      <sheetData sheetId="15">
        <row r="21">
          <cell r="C21">
            <v>0</v>
          </cell>
        </row>
        <row r="28">
          <cell r="D28">
            <v>0</v>
          </cell>
        </row>
        <row r="32">
          <cell r="C32">
            <v>0</v>
          </cell>
        </row>
        <row r="38">
          <cell r="D38">
            <v>0</v>
          </cell>
        </row>
        <row r="42">
          <cell r="C42">
            <v>0</v>
          </cell>
        </row>
        <row r="49">
          <cell r="D49">
            <v>0</v>
          </cell>
        </row>
        <row r="53">
          <cell r="C53">
            <v>0</v>
          </cell>
        </row>
        <row r="64">
          <cell r="D64">
            <v>0</v>
          </cell>
        </row>
      </sheetData>
      <sheetData sheetId="16"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32">
          <cell r="D32">
            <v>0</v>
          </cell>
        </row>
        <row r="36">
          <cell r="C36">
            <v>0</v>
          </cell>
        </row>
        <row r="41">
          <cell r="D41">
            <v>0</v>
          </cell>
        </row>
        <row r="45">
          <cell r="C45">
            <v>0</v>
          </cell>
        </row>
        <row r="52">
          <cell r="D52">
            <v>0</v>
          </cell>
        </row>
        <row r="56">
          <cell r="C56">
            <v>0</v>
          </cell>
        </row>
        <row r="62">
          <cell r="D62">
            <v>0</v>
          </cell>
        </row>
      </sheetData>
      <sheetData sheetId="17">
        <row r="22">
          <cell r="C22">
            <v>0</v>
          </cell>
        </row>
        <row r="28">
          <cell r="D28">
            <v>0</v>
          </cell>
        </row>
        <row r="31">
          <cell r="C31">
            <v>0</v>
          </cell>
        </row>
        <row r="37">
          <cell r="D37">
            <v>0</v>
          </cell>
        </row>
        <row r="40">
          <cell r="C40">
            <v>0</v>
          </cell>
        </row>
        <row r="44">
          <cell r="D44">
            <v>0</v>
          </cell>
        </row>
        <row r="47">
          <cell r="C47">
            <v>0</v>
          </cell>
        </row>
        <row r="53">
          <cell r="D53">
            <v>0</v>
          </cell>
        </row>
        <row r="56">
          <cell r="C56">
            <v>0</v>
          </cell>
        </row>
        <row r="61">
          <cell r="D61">
            <v>0</v>
          </cell>
        </row>
        <row r="64">
          <cell r="C64">
            <v>0</v>
          </cell>
        </row>
        <row r="69">
          <cell r="D69">
            <v>0</v>
          </cell>
        </row>
      </sheetData>
      <sheetData sheetId="18">
        <row r="22">
          <cell r="C22">
            <v>0</v>
          </cell>
        </row>
        <row r="27">
          <cell r="D27">
            <v>0</v>
          </cell>
        </row>
        <row r="36">
          <cell r="C36">
            <v>0</v>
          </cell>
        </row>
        <row r="40">
          <cell r="D40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5">
          <cell r="D55">
            <v>0</v>
          </cell>
        </row>
        <row r="66">
          <cell r="C66">
            <v>0</v>
          </cell>
        </row>
        <row r="70">
          <cell r="D70">
            <v>0</v>
          </cell>
        </row>
        <row r="72">
          <cell r="D72">
            <v>0</v>
          </cell>
        </row>
      </sheetData>
      <sheetData sheetId="19"/>
      <sheetData sheetId="20">
        <row r="59">
          <cell r="M59">
            <v>0</v>
          </cell>
        </row>
        <row r="139">
          <cell r="C139">
            <v>0</v>
          </cell>
        </row>
        <row r="141">
          <cell r="C141">
            <v>0</v>
          </cell>
        </row>
        <row r="143">
          <cell r="C143">
            <v>0</v>
          </cell>
        </row>
        <row r="145">
          <cell r="C145">
            <v>0</v>
          </cell>
        </row>
      </sheetData>
      <sheetData sheetId="21">
        <row r="64">
          <cell r="G64">
            <v>0</v>
          </cell>
        </row>
      </sheetData>
      <sheetData sheetId="22">
        <row r="52">
          <cell r="G52">
            <v>0</v>
          </cell>
        </row>
      </sheetData>
      <sheetData sheetId="23">
        <row r="91">
          <cell r="C91">
            <v>0</v>
          </cell>
        </row>
      </sheetData>
      <sheetData sheetId="24">
        <row r="56">
          <cell r="G56">
            <v>0</v>
          </cell>
        </row>
      </sheetData>
      <sheetData sheetId="25">
        <row r="67">
          <cell r="G67">
            <v>0</v>
          </cell>
        </row>
      </sheetData>
      <sheetData sheetId="26">
        <row r="43">
          <cell r="E43">
            <v>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1"/>
      <sheetName val="S2"/>
      <sheetName val="S3"/>
      <sheetName val="Worksheet A1"/>
      <sheetName val="Worksheet A2"/>
      <sheetName val="Worksheet A3"/>
      <sheetName val="Worksheet A4"/>
      <sheetName val="Worksheet B"/>
      <sheetName val="Worksheet C"/>
      <sheetName val="Worksheet D "/>
      <sheetName val="Worksheet E1"/>
      <sheetName val="Worksheet E2"/>
      <sheetName val="Worksheet F"/>
      <sheetName val="Worksheet G"/>
      <sheetName val="Worksheet H"/>
      <sheetName val="Worksheet I"/>
      <sheetName val="Worksheet J1"/>
      <sheetName val="Worksheet J2"/>
      <sheetName val="Worksheet K"/>
      <sheetName val="Worksheet L"/>
      <sheetName val="Worksheet M"/>
      <sheetName val="Worksheet N"/>
      <sheetName val="Dental_Fee_Schedule_Current"/>
      <sheetName val="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38"/>
  <sheetViews>
    <sheetView showGridLines="0" showRowColHeaders="0" zoomScaleNormal="100" workbookViewId="0">
      <pane xSplit="1" ySplit="7" topLeftCell="B8" activePane="bottomRight" state="frozen"/>
      <selection activeCell="C10" sqref="C10"/>
      <selection pane="topRight" activeCell="C10" sqref="C10"/>
      <selection pane="bottomLeft" activeCell="C10" sqref="C10"/>
      <selection pane="bottomRight" activeCell="B8" sqref="B8"/>
    </sheetView>
  </sheetViews>
  <sheetFormatPr defaultRowHeight="12.75" x14ac:dyDescent="0.2"/>
  <cols>
    <col min="1" max="1" width="9.140625" style="1"/>
    <col min="2" max="2" width="2.28515625" style="1" customWidth="1"/>
    <col min="3" max="3" width="5.7109375" style="1" customWidth="1"/>
    <col min="4" max="4" width="15.42578125" style="1" customWidth="1"/>
    <col min="5" max="5" width="5.7109375" style="1" customWidth="1"/>
    <col min="6" max="6" width="13.42578125" style="1" customWidth="1"/>
    <col min="7" max="8" width="5.7109375" style="1" customWidth="1"/>
    <col min="9" max="9" width="10.7109375" style="1" customWidth="1"/>
    <col min="10" max="10" width="15.7109375" style="1" customWidth="1"/>
    <col min="11" max="11" width="5.7109375" style="1" customWidth="1"/>
    <col min="12" max="12" width="10.7109375" style="1" customWidth="1"/>
    <col min="13" max="13" width="8.28515625" style="1" customWidth="1"/>
    <col min="14" max="14" width="8.140625" style="1" customWidth="1"/>
    <col min="15" max="15" width="1.5703125" style="1" customWidth="1"/>
    <col min="16" max="22" width="2" style="1" customWidth="1"/>
    <col min="23" max="16384" width="9.140625" style="1"/>
  </cols>
  <sheetData>
    <row r="1" spans="2:22" x14ac:dyDescent="0.2">
      <c r="B1" s="478" t="s">
        <v>1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80"/>
    </row>
    <row r="2" spans="2:22" ht="13.5" thickBot="1" x14ac:dyDescent="0.25">
      <c r="B2" s="481" t="s">
        <v>292</v>
      </c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3"/>
      <c r="Q2" s="7"/>
      <c r="R2" s="7"/>
      <c r="S2" s="7"/>
      <c r="T2" s="7"/>
      <c r="U2" s="7"/>
      <c r="V2" s="7"/>
    </row>
    <row r="3" spans="2:22" ht="13.5" thickBot="1" x14ac:dyDescent="0.25">
      <c r="B3" s="59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213" t="s">
        <v>0</v>
      </c>
      <c r="O3" s="38"/>
      <c r="Q3" s="212"/>
      <c r="R3" s="7"/>
      <c r="S3" s="7"/>
      <c r="T3" s="7"/>
      <c r="U3" s="7"/>
      <c r="V3" s="7"/>
    </row>
    <row r="4" spans="2:22" ht="13.5" thickBot="1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Q4" s="212"/>
      <c r="R4" s="9"/>
      <c r="S4" s="488"/>
      <c r="T4" s="488"/>
      <c r="U4" s="9"/>
      <c r="V4" s="7"/>
    </row>
    <row r="5" spans="2:22" ht="15.75" customHeight="1" thickBot="1" x14ac:dyDescent="0.25">
      <c r="B5" s="6"/>
      <c r="D5" s="9" t="s">
        <v>3</v>
      </c>
      <c r="E5" s="457"/>
      <c r="F5" s="458"/>
      <c r="G5" s="458"/>
      <c r="H5" s="458"/>
      <c r="I5" s="459"/>
      <c r="J5" s="11"/>
      <c r="K5" s="40"/>
      <c r="L5" s="334" t="s">
        <v>90</v>
      </c>
      <c r="M5" s="485"/>
      <c r="N5" s="486"/>
      <c r="O5" s="5"/>
      <c r="Q5" s="212"/>
      <c r="R5" s="9"/>
      <c r="S5" s="488"/>
      <c r="T5" s="488"/>
      <c r="U5" s="9"/>
      <c r="V5" s="7"/>
    </row>
    <row r="6" spans="2:22" ht="15.75" customHeight="1" thickBot="1" x14ac:dyDescent="0.25">
      <c r="B6" s="6"/>
      <c r="D6" s="9" t="s">
        <v>91</v>
      </c>
      <c r="E6" s="457"/>
      <c r="F6" s="458"/>
      <c r="G6" s="458"/>
      <c r="H6" s="458"/>
      <c r="I6" s="459"/>
      <c r="J6" s="11"/>
      <c r="K6" s="40"/>
      <c r="L6" s="334" t="s">
        <v>2</v>
      </c>
      <c r="M6" s="485"/>
      <c r="N6" s="486"/>
      <c r="O6" s="5"/>
      <c r="Q6" s="212"/>
      <c r="R6" s="7"/>
      <c r="S6" s="7"/>
      <c r="T6" s="7"/>
      <c r="U6" s="7"/>
      <c r="V6" s="7"/>
    </row>
    <row r="7" spans="2:22" ht="13.5" thickBot="1" x14ac:dyDescent="0.25"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/>
      <c r="Q7" s="7"/>
      <c r="R7" s="7"/>
      <c r="S7" s="7"/>
      <c r="T7" s="7"/>
      <c r="U7" s="7"/>
      <c r="V7" s="7"/>
    </row>
    <row r="8" spans="2:22" x14ac:dyDescent="0.2">
      <c r="B8" s="2" t="s">
        <v>7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/>
      <c r="Q8" s="7"/>
      <c r="R8" s="7"/>
      <c r="S8" s="7"/>
      <c r="T8" s="7"/>
      <c r="U8" s="7"/>
      <c r="V8" s="7"/>
    </row>
    <row r="9" spans="2:22" x14ac:dyDescent="0.2"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5"/>
      <c r="Q9" s="7"/>
      <c r="R9" s="7"/>
      <c r="S9" s="7"/>
      <c r="T9" s="7"/>
      <c r="U9" s="7"/>
      <c r="V9" s="7"/>
    </row>
    <row r="10" spans="2:22" x14ac:dyDescent="0.2">
      <c r="B10" s="6"/>
      <c r="C10" s="487" t="s">
        <v>9</v>
      </c>
      <c r="D10" s="487"/>
      <c r="E10" s="487"/>
      <c r="G10" s="263" t="s">
        <v>4</v>
      </c>
      <c r="K10" s="226" t="s">
        <v>8</v>
      </c>
      <c r="L10" s="288"/>
      <c r="N10" s="226"/>
      <c r="O10" s="5"/>
    </row>
    <row r="11" spans="2:22" ht="15.75" customHeight="1" x14ac:dyDescent="0.2">
      <c r="B11" s="6"/>
      <c r="C11" s="382"/>
      <c r="D11" s="7" t="s">
        <v>307</v>
      </c>
      <c r="E11" s="7"/>
      <c r="G11" s="384"/>
      <c r="H11" s="7" t="s">
        <v>309</v>
      </c>
      <c r="I11" s="7"/>
      <c r="K11" s="384"/>
      <c r="L11" s="7" t="s">
        <v>315</v>
      </c>
      <c r="O11" s="5"/>
    </row>
    <row r="12" spans="2:22" ht="15.75" customHeight="1" x14ac:dyDescent="0.2">
      <c r="B12" s="6"/>
      <c r="C12" s="383"/>
      <c r="D12" s="262" t="s">
        <v>308</v>
      </c>
      <c r="E12" s="7"/>
      <c r="G12" s="383"/>
      <c r="H12" s="7" t="s">
        <v>5</v>
      </c>
      <c r="I12" s="7"/>
      <c r="K12" s="383"/>
      <c r="L12" s="7" t="s">
        <v>310</v>
      </c>
      <c r="O12" s="5"/>
    </row>
    <row r="13" spans="2:22" ht="15.75" customHeight="1" x14ac:dyDescent="0.2">
      <c r="B13" s="6"/>
      <c r="C13" s="7"/>
      <c r="E13" s="225"/>
      <c r="H13" s="340"/>
      <c r="I13" s="340"/>
      <c r="K13" s="383"/>
      <c r="L13" s="7" t="s">
        <v>311</v>
      </c>
      <c r="O13" s="5"/>
    </row>
    <row r="14" spans="2:22" ht="15.75" customHeight="1" x14ac:dyDescent="0.2">
      <c r="B14" s="6"/>
      <c r="C14" s="7"/>
      <c r="D14" s="225"/>
      <c r="E14" s="225"/>
      <c r="H14" s="340"/>
      <c r="I14" s="340"/>
      <c r="K14" s="383"/>
      <c r="L14" s="11" t="s">
        <v>312</v>
      </c>
      <c r="O14" s="5"/>
    </row>
    <row r="15" spans="2:22" ht="15.75" customHeight="1" x14ac:dyDescent="0.2">
      <c r="B15" s="6"/>
      <c r="C15" s="7"/>
      <c r="D15" s="7"/>
      <c r="E15" s="7"/>
      <c r="H15" s="7"/>
      <c r="I15" s="7"/>
      <c r="K15" s="383"/>
      <c r="L15" s="11" t="s">
        <v>313</v>
      </c>
      <c r="O15" s="5"/>
    </row>
    <row r="16" spans="2:22" ht="15.75" customHeight="1" x14ac:dyDescent="0.2">
      <c r="B16" s="6"/>
      <c r="F16" s="7"/>
      <c r="G16" s="7"/>
      <c r="H16" s="7"/>
      <c r="I16" s="7"/>
      <c r="K16" s="383"/>
      <c r="L16" s="7" t="s">
        <v>314</v>
      </c>
      <c r="O16" s="5"/>
    </row>
    <row r="17" spans="2:15" ht="15.75" customHeight="1" x14ac:dyDescent="0.2">
      <c r="B17" s="6"/>
      <c r="F17" s="7"/>
      <c r="G17" s="7"/>
      <c r="H17" s="7"/>
      <c r="I17" s="7"/>
      <c r="K17" s="383"/>
      <c r="L17" s="7" t="s">
        <v>6</v>
      </c>
      <c r="O17" s="5"/>
    </row>
    <row r="18" spans="2:15" ht="13.5" thickBot="1" x14ac:dyDescent="0.25">
      <c r="B18" s="13"/>
      <c r="C18" s="14"/>
      <c r="D18" s="14"/>
      <c r="E18" s="14"/>
      <c r="F18" s="14"/>
      <c r="G18" s="14"/>
      <c r="H18" s="14"/>
      <c r="I18" s="14"/>
      <c r="J18" s="14"/>
      <c r="K18" s="214"/>
      <c r="L18" s="214"/>
      <c r="M18" s="14"/>
      <c r="N18" s="14"/>
      <c r="O18" s="15"/>
    </row>
    <row r="19" spans="2:15" x14ac:dyDescent="0.2">
      <c r="B19" s="6" t="s">
        <v>357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5"/>
    </row>
    <row r="20" spans="2:15" x14ac:dyDescent="0.2">
      <c r="B20" s="6"/>
      <c r="E20" s="7"/>
      <c r="F20" s="7"/>
      <c r="G20" s="7"/>
      <c r="H20" s="484" t="s">
        <v>89</v>
      </c>
      <c r="I20" s="484"/>
      <c r="J20" s="484"/>
      <c r="K20" s="484"/>
      <c r="L20" s="484"/>
      <c r="M20" s="484"/>
      <c r="N20" s="484"/>
      <c r="O20" s="5"/>
    </row>
    <row r="21" spans="2:15" ht="12.75" customHeight="1" x14ac:dyDescent="0.2">
      <c r="B21" s="6"/>
      <c r="C21" s="215" t="s">
        <v>64</v>
      </c>
      <c r="D21" s="216"/>
      <c r="E21" s="216"/>
      <c r="F21" s="216"/>
      <c r="G21" s="217"/>
      <c r="H21" s="474" t="s">
        <v>10</v>
      </c>
      <c r="I21" s="475"/>
      <c r="J21" s="227" t="s">
        <v>5</v>
      </c>
      <c r="K21" s="455" t="s">
        <v>6</v>
      </c>
      <c r="L21" s="456"/>
      <c r="M21" s="491" t="s">
        <v>11</v>
      </c>
      <c r="N21" s="492"/>
      <c r="O21" s="5"/>
    </row>
    <row r="22" spans="2:15" ht="18" customHeight="1" x14ac:dyDescent="0.2">
      <c r="B22" s="35" t="s">
        <v>98</v>
      </c>
      <c r="C22" s="8" t="s">
        <v>107</v>
      </c>
      <c r="D22" s="8"/>
      <c r="E22" s="8"/>
      <c r="F22" s="8"/>
      <c r="G22" s="8"/>
      <c r="H22" s="476"/>
      <c r="I22" s="477"/>
      <c r="J22" s="385"/>
      <c r="K22" s="462"/>
      <c r="L22" s="463"/>
      <c r="M22" s="493">
        <f>H22+J22+K22</f>
        <v>0</v>
      </c>
      <c r="N22" s="494"/>
      <c r="O22" s="5"/>
    </row>
    <row r="23" spans="2:15" ht="18" customHeight="1" x14ac:dyDescent="0.2">
      <c r="B23" s="35" t="s">
        <v>99</v>
      </c>
      <c r="C23" s="10" t="s">
        <v>108</v>
      </c>
      <c r="D23" s="10"/>
      <c r="E23" s="10"/>
      <c r="F23" s="10"/>
      <c r="G23" s="10"/>
      <c r="H23" s="476"/>
      <c r="I23" s="477"/>
      <c r="J23" s="308"/>
      <c r="K23" s="462"/>
      <c r="L23" s="463"/>
      <c r="M23" s="493">
        <f>H23+J23+K23</f>
        <v>0</v>
      </c>
      <c r="N23" s="494"/>
      <c r="O23" s="5"/>
    </row>
    <row r="24" spans="2:15" ht="18" customHeight="1" x14ac:dyDescent="0.2">
      <c r="B24" s="35" t="s">
        <v>100</v>
      </c>
      <c r="C24" s="10" t="s">
        <v>109</v>
      </c>
      <c r="D24" s="10"/>
      <c r="E24" s="10"/>
      <c r="F24" s="10"/>
      <c r="G24" s="10"/>
      <c r="H24" s="460"/>
      <c r="I24" s="461"/>
      <c r="J24" s="386"/>
      <c r="K24" s="464"/>
      <c r="L24" s="465"/>
      <c r="M24" s="468">
        <f>H24+J24+K24</f>
        <v>0</v>
      </c>
      <c r="N24" s="469"/>
      <c r="O24" s="5"/>
    </row>
    <row r="25" spans="2:15" ht="18" customHeight="1" x14ac:dyDescent="0.2">
      <c r="B25" s="35" t="s">
        <v>101</v>
      </c>
      <c r="C25" s="10" t="s">
        <v>110</v>
      </c>
      <c r="D25" s="10"/>
      <c r="E25" s="10"/>
      <c r="F25" s="10"/>
      <c r="G25" s="10"/>
      <c r="H25" s="460"/>
      <c r="I25" s="461"/>
      <c r="J25" s="386"/>
      <c r="K25" s="464"/>
      <c r="L25" s="465"/>
      <c r="M25" s="468">
        <f>H25+J25+K25</f>
        <v>0</v>
      </c>
      <c r="N25" s="469"/>
      <c r="O25" s="5"/>
    </row>
    <row r="26" spans="2:15" ht="18" customHeight="1" x14ac:dyDescent="0.2">
      <c r="B26" s="35" t="s">
        <v>102</v>
      </c>
      <c r="C26" s="10" t="s">
        <v>166</v>
      </c>
      <c r="D26" s="10"/>
      <c r="E26" s="10"/>
      <c r="F26" s="10"/>
      <c r="G26" s="10"/>
      <c r="H26" s="470">
        <f t="shared" ref="H26:M26" si="0">IF(H22&gt;0,H25/H24,0)</f>
        <v>0</v>
      </c>
      <c r="I26" s="471"/>
      <c r="J26" s="328">
        <f t="shared" si="0"/>
        <v>0</v>
      </c>
      <c r="K26" s="466">
        <f t="shared" si="0"/>
        <v>0</v>
      </c>
      <c r="L26" s="467"/>
      <c r="M26" s="466">
        <f t="shared" si="0"/>
        <v>0</v>
      </c>
      <c r="N26" s="467"/>
      <c r="O26" s="5"/>
    </row>
    <row r="27" spans="2:15" ht="18" customHeight="1" x14ac:dyDescent="0.2">
      <c r="B27" s="35" t="s">
        <v>103</v>
      </c>
      <c r="C27" s="10" t="s">
        <v>282</v>
      </c>
      <c r="D27" s="10"/>
      <c r="E27" s="10"/>
      <c r="F27" s="10"/>
      <c r="G27" s="10"/>
      <c r="H27" s="472">
        <f>H24*0.93</f>
        <v>0</v>
      </c>
      <c r="I27" s="473"/>
      <c r="J27" s="329">
        <f t="shared" ref="J27:K27" si="1">J24*0.93</f>
        <v>0</v>
      </c>
      <c r="K27" s="468">
        <f t="shared" si="1"/>
        <v>0</v>
      </c>
      <c r="L27" s="469"/>
      <c r="M27" s="445"/>
      <c r="N27" s="446">
        <f>M24*0.93</f>
        <v>0</v>
      </c>
      <c r="O27" s="5"/>
    </row>
    <row r="28" spans="2:15" ht="18" customHeight="1" x14ac:dyDescent="0.2">
      <c r="B28" s="35" t="s">
        <v>104</v>
      </c>
      <c r="C28" s="10" t="s">
        <v>111</v>
      </c>
      <c r="D28" s="10"/>
      <c r="E28" s="10"/>
      <c r="F28" s="10"/>
      <c r="G28" s="10"/>
      <c r="H28" s="460"/>
      <c r="I28" s="461"/>
      <c r="J28" s="386"/>
      <c r="K28" s="460"/>
      <c r="L28" s="461"/>
      <c r="M28" s="489">
        <f>H28+J28+K28</f>
        <v>0</v>
      </c>
      <c r="N28" s="490"/>
      <c r="O28" s="5"/>
    </row>
    <row r="29" spans="2:15" ht="25.5" customHeight="1" x14ac:dyDescent="0.2">
      <c r="B29" s="35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5"/>
    </row>
    <row r="30" spans="2:15" ht="12.75" customHeight="1" x14ac:dyDescent="0.2">
      <c r="B30" s="35"/>
      <c r="C30" s="215" t="s">
        <v>65</v>
      </c>
      <c r="D30" s="216"/>
      <c r="E30" s="216"/>
      <c r="F30" s="216"/>
      <c r="G30" s="217"/>
      <c r="H30" s="474" t="s">
        <v>10</v>
      </c>
      <c r="I30" s="475"/>
      <c r="J30" s="227" t="s">
        <v>5</v>
      </c>
      <c r="K30" s="455" t="s">
        <v>6</v>
      </c>
      <c r="L30" s="456"/>
      <c r="M30" s="491" t="s">
        <v>11</v>
      </c>
      <c r="N30" s="492"/>
      <c r="O30" s="5"/>
    </row>
    <row r="31" spans="2:15" ht="18" customHeight="1" x14ac:dyDescent="0.2">
      <c r="B31" s="35" t="s">
        <v>105</v>
      </c>
      <c r="C31" s="8" t="s">
        <v>112</v>
      </c>
      <c r="D31" s="8"/>
      <c r="E31" s="8"/>
      <c r="F31" s="8"/>
      <c r="G31" s="8"/>
      <c r="H31" s="460"/>
      <c r="I31" s="461"/>
      <c r="J31" s="387"/>
      <c r="K31" s="460"/>
      <c r="L31" s="461"/>
      <c r="M31" s="489">
        <f>H31+J31+K31</f>
        <v>0</v>
      </c>
      <c r="N31" s="490"/>
      <c r="O31" s="5"/>
    </row>
    <row r="32" spans="2:15" ht="18" customHeight="1" x14ac:dyDescent="0.2">
      <c r="B32" s="35" t="s">
        <v>106</v>
      </c>
      <c r="C32" s="10" t="s">
        <v>111</v>
      </c>
      <c r="D32" s="10"/>
      <c r="E32" s="10"/>
      <c r="F32" s="10"/>
      <c r="G32" s="10"/>
      <c r="H32" s="460"/>
      <c r="I32" s="461"/>
      <c r="J32" s="387"/>
      <c r="K32" s="460"/>
      <c r="L32" s="461"/>
      <c r="M32" s="489">
        <f>H32+J32+K32</f>
        <v>0</v>
      </c>
      <c r="N32" s="490"/>
      <c r="O32" s="5"/>
    </row>
    <row r="33" spans="2:15" ht="25.5" customHeight="1" thickBot="1" x14ac:dyDescent="0.25">
      <c r="B33" s="13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5"/>
    </row>
    <row r="38" spans="2:15" x14ac:dyDescent="0.2">
      <c r="J38" s="1" t="s">
        <v>183</v>
      </c>
    </row>
  </sheetData>
  <sheetProtection algorithmName="SHA-512" hashValue="cbhNfPWK4IbeOwgCAvZjLTkydokiGW2XF+XdM/0Vy18ZWFCBB8nkM29dIa5G6AzWT9N491HpZoSYZetsudMb/g==" saltValue="0JJoCIUz094tLsL9Guokpg==" spinCount="100000" sheet="1" objects="1" scenarios="1" formatColumns="0"/>
  <mergeCells count="42">
    <mergeCell ref="S5:T5"/>
    <mergeCell ref="S4:T4"/>
    <mergeCell ref="M32:N32"/>
    <mergeCell ref="M21:N21"/>
    <mergeCell ref="M30:N30"/>
    <mergeCell ref="M31:N31"/>
    <mergeCell ref="M22:N22"/>
    <mergeCell ref="M23:N23"/>
    <mergeCell ref="M24:N24"/>
    <mergeCell ref="M25:N25"/>
    <mergeCell ref="M28:N28"/>
    <mergeCell ref="M26:N26"/>
    <mergeCell ref="B1:O1"/>
    <mergeCell ref="B2:O2"/>
    <mergeCell ref="H20:N20"/>
    <mergeCell ref="M5:N5"/>
    <mergeCell ref="M6:N6"/>
    <mergeCell ref="C10:E10"/>
    <mergeCell ref="H28:I28"/>
    <mergeCell ref="H30:I30"/>
    <mergeCell ref="H31:I31"/>
    <mergeCell ref="H21:I21"/>
    <mergeCell ref="H22:I22"/>
    <mergeCell ref="H23:I23"/>
    <mergeCell ref="H24:I24"/>
    <mergeCell ref="H25:I25"/>
    <mergeCell ref="K21:L21"/>
    <mergeCell ref="K30:L30"/>
    <mergeCell ref="E5:I5"/>
    <mergeCell ref="E6:I6"/>
    <mergeCell ref="H32:I32"/>
    <mergeCell ref="K22:L22"/>
    <mergeCell ref="K23:L23"/>
    <mergeCell ref="K24:L24"/>
    <mergeCell ref="K25:L25"/>
    <mergeCell ref="K26:L26"/>
    <mergeCell ref="K27:L27"/>
    <mergeCell ref="K28:L28"/>
    <mergeCell ref="K31:L31"/>
    <mergeCell ref="K32:L32"/>
    <mergeCell ref="H26:I26"/>
    <mergeCell ref="H27:I27"/>
  </mergeCells>
  <printOptions horizontalCentered="1"/>
  <pageMargins left="0.25" right="0.25" top="0.5" bottom="0.5" header="0.25" footer="0.2"/>
  <pageSetup orientation="landscape" r:id="rId1"/>
  <headerFooter>
    <oddHeader>&amp;R&amp;D &amp;T</oddHeader>
    <oddFooter>&amp;LForm version of 8/1/19&amp;RSummary Schedule
&amp;P of &amp;N</oddFooter>
  </headerFooter>
  <ignoredErrors>
    <ignoredError sqref="B22 B28:B30 B27 B26 B25 B24 B23 B32 B3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N56"/>
  <sheetViews>
    <sheetView showGridLines="0" showRowColHeaders="0" tabSelected="1" zoomScaleNormal="100" workbookViewId="0">
      <pane xSplit="5" ySplit="8" topLeftCell="F9" activePane="bottomRight" state="frozen"/>
      <selection activeCell="C10" sqref="C10"/>
      <selection pane="topRight" activeCell="C10" sqref="C10"/>
      <selection pane="bottomLeft" activeCell="C10" sqref="C10"/>
      <selection pane="bottomRight" activeCell="F10" sqref="F10"/>
    </sheetView>
  </sheetViews>
  <sheetFormatPr defaultRowHeight="15" x14ac:dyDescent="0.25"/>
  <cols>
    <col min="2" max="2" width="1.140625" customWidth="1"/>
    <col min="3" max="3" width="4" customWidth="1"/>
    <col min="4" max="4" width="18.140625" customWidth="1"/>
    <col min="5" max="5" width="15.7109375" customWidth="1"/>
    <col min="6" max="12" width="14.140625" customWidth="1"/>
    <col min="13" max="13" width="1.140625" customWidth="1"/>
  </cols>
  <sheetData>
    <row r="1" spans="2:14" s="1" customFormat="1" ht="12.75" x14ac:dyDescent="0.2">
      <c r="B1" s="187"/>
      <c r="C1" s="479" t="s">
        <v>1</v>
      </c>
      <c r="D1" s="479"/>
      <c r="E1" s="479"/>
      <c r="F1" s="479"/>
      <c r="G1" s="479"/>
      <c r="H1" s="479"/>
      <c r="I1" s="479"/>
      <c r="J1" s="479"/>
      <c r="K1" s="479"/>
      <c r="L1" s="479"/>
      <c r="M1" s="480"/>
      <c r="N1" s="179"/>
    </row>
    <row r="2" spans="2:14" s="1" customFormat="1" ht="13.5" thickBot="1" x14ac:dyDescent="0.25">
      <c r="B2" s="200"/>
      <c r="C2" s="482" t="s">
        <v>292</v>
      </c>
      <c r="D2" s="482"/>
      <c r="E2" s="482"/>
      <c r="F2" s="482"/>
      <c r="G2" s="482"/>
      <c r="H2" s="482"/>
      <c r="I2" s="482"/>
      <c r="J2" s="482"/>
      <c r="K2" s="482"/>
      <c r="L2" s="482"/>
      <c r="M2" s="483"/>
      <c r="N2" s="179"/>
    </row>
    <row r="3" spans="2:14" s="1" customFormat="1" ht="12.75" x14ac:dyDescent="0.2">
      <c r="B3" s="201"/>
      <c r="C3" s="202"/>
      <c r="D3" s="3"/>
      <c r="E3" s="3"/>
      <c r="F3" s="3"/>
      <c r="G3" s="3"/>
      <c r="H3" s="3"/>
      <c r="I3" s="3"/>
      <c r="J3" s="3"/>
      <c r="K3" s="3"/>
      <c r="L3" s="75" t="s">
        <v>226</v>
      </c>
      <c r="M3" s="4"/>
      <c r="N3" s="180"/>
    </row>
    <row r="4" spans="2:14" s="1" customFormat="1" ht="13.5" thickBot="1" x14ac:dyDescent="0.25">
      <c r="B4" s="199"/>
      <c r="C4" s="181"/>
      <c r="D4" s="33"/>
      <c r="E4" s="33"/>
      <c r="F4" s="33"/>
      <c r="G4" s="33"/>
      <c r="H4" s="33"/>
      <c r="I4" s="33"/>
      <c r="J4" s="33"/>
      <c r="K4" s="33"/>
      <c r="L4" s="33"/>
      <c r="M4" s="34"/>
      <c r="N4" s="181"/>
    </row>
    <row r="5" spans="2:14" s="1" customFormat="1" ht="13.5" thickBot="1" x14ac:dyDescent="0.25">
      <c r="B5" s="199"/>
      <c r="C5" s="181"/>
      <c r="D5" s="9" t="s">
        <v>3</v>
      </c>
      <c r="E5" s="516">
        <f>Summary!E5</f>
        <v>0</v>
      </c>
      <c r="F5" s="536"/>
      <c r="G5" s="517"/>
      <c r="H5" s="330"/>
      <c r="I5" s="331" t="s">
        <v>90</v>
      </c>
      <c r="J5" s="516">
        <f>Summary!M5</f>
        <v>0</v>
      </c>
      <c r="K5" s="536"/>
      <c r="L5" s="517"/>
      <c r="M5" s="188"/>
      <c r="N5" s="182"/>
    </row>
    <row r="6" spans="2:14" s="1" customFormat="1" ht="13.5" thickBot="1" x14ac:dyDescent="0.25">
      <c r="B6" s="199"/>
      <c r="C6" s="181"/>
      <c r="D6" s="9" t="s">
        <v>91</v>
      </c>
      <c r="E6" s="516">
        <f>Summary!E6</f>
        <v>0</v>
      </c>
      <c r="F6" s="536"/>
      <c r="G6" s="517"/>
      <c r="H6" s="330"/>
      <c r="I6" s="331" t="s">
        <v>2</v>
      </c>
      <c r="J6" s="516">
        <f>Summary!M6</f>
        <v>0</v>
      </c>
      <c r="K6" s="536"/>
      <c r="L6" s="517"/>
      <c r="M6" s="188"/>
      <c r="N6" s="182"/>
    </row>
    <row r="7" spans="2:14" s="1" customFormat="1" ht="13.5" thickBot="1" x14ac:dyDescent="0.25">
      <c r="B7" s="199"/>
      <c r="C7" s="203"/>
      <c r="D7" s="8"/>
      <c r="E7" s="8"/>
      <c r="F7" s="8"/>
      <c r="G7" s="8"/>
      <c r="H7" s="8"/>
      <c r="I7" s="8"/>
      <c r="J7" s="76"/>
      <c r="K7" s="76"/>
      <c r="L7" s="76"/>
      <c r="M7" s="266"/>
      <c r="N7" s="181"/>
    </row>
    <row r="8" spans="2:14" s="78" customFormat="1" ht="54.75" customHeight="1" x14ac:dyDescent="0.2">
      <c r="B8" s="190"/>
      <c r="C8" s="243" t="s">
        <v>113</v>
      </c>
      <c r="D8" s="579" t="s">
        <v>269</v>
      </c>
      <c r="E8" s="580"/>
      <c r="F8" s="244" t="s">
        <v>329</v>
      </c>
      <c r="G8" s="244" t="s">
        <v>303</v>
      </c>
      <c r="H8" s="244" t="s">
        <v>363</v>
      </c>
      <c r="I8" s="244" t="s">
        <v>364</v>
      </c>
      <c r="J8" s="244" t="s">
        <v>304</v>
      </c>
      <c r="K8" s="297" t="s">
        <v>323</v>
      </c>
      <c r="L8" s="245" t="s">
        <v>317</v>
      </c>
      <c r="M8" s="272"/>
      <c r="N8" s="183"/>
    </row>
    <row r="9" spans="2:14" x14ac:dyDescent="0.25">
      <c r="B9" s="246"/>
      <c r="C9" s="171"/>
      <c r="D9" s="173" t="s">
        <v>227</v>
      </c>
      <c r="E9" s="173"/>
      <c r="F9" s="173"/>
      <c r="G9" s="173"/>
      <c r="H9" s="173"/>
      <c r="I9" s="173"/>
      <c r="J9" s="173"/>
      <c r="K9" s="173"/>
      <c r="L9" s="174"/>
      <c r="M9" s="247"/>
    </row>
    <row r="10" spans="2:14" x14ac:dyDescent="0.25">
      <c r="B10" s="246"/>
      <c r="C10" s="242">
        <v>1</v>
      </c>
      <c r="D10" s="84" t="s">
        <v>260</v>
      </c>
      <c r="E10" s="69"/>
      <c r="F10" s="298"/>
      <c r="G10" s="298"/>
      <c r="H10" s="251"/>
      <c r="I10" s="252"/>
      <c r="J10" s="252"/>
      <c r="K10" s="252"/>
      <c r="L10" s="253"/>
      <c r="M10" s="247"/>
    </row>
    <row r="11" spans="2:14" x14ac:dyDescent="0.25">
      <c r="B11" s="246"/>
      <c r="C11" s="242">
        <v>2</v>
      </c>
      <c r="D11" s="84" t="s">
        <v>261</v>
      </c>
      <c r="E11" s="69"/>
      <c r="F11" s="298"/>
      <c r="G11" s="298"/>
      <c r="H11" s="254"/>
      <c r="I11" s="255"/>
      <c r="J11" s="255"/>
      <c r="K11" s="255"/>
      <c r="L11" s="256"/>
      <c r="M11" s="247"/>
    </row>
    <row r="12" spans="2:14" x14ac:dyDescent="0.25">
      <c r="B12" s="246"/>
      <c r="C12" s="242">
        <v>3</v>
      </c>
      <c r="D12" s="84" t="s">
        <v>228</v>
      </c>
      <c r="E12" s="69"/>
      <c r="F12" s="298"/>
      <c r="G12" s="298"/>
      <c r="H12" s="254"/>
      <c r="I12" s="255"/>
      <c r="J12" s="255"/>
      <c r="K12" s="255"/>
      <c r="L12" s="256"/>
      <c r="M12" s="247"/>
    </row>
    <row r="13" spans="2:14" x14ac:dyDescent="0.25">
      <c r="B13" s="246"/>
      <c r="C13" s="242">
        <v>4</v>
      </c>
      <c r="D13" s="84" t="s">
        <v>229</v>
      </c>
      <c r="E13" s="69"/>
      <c r="F13" s="298"/>
      <c r="G13" s="298"/>
      <c r="H13" s="254"/>
      <c r="I13" s="255"/>
      <c r="J13" s="255"/>
      <c r="K13" s="255"/>
      <c r="L13" s="256"/>
      <c r="M13" s="247"/>
    </row>
    <row r="14" spans="2:14" x14ac:dyDescent="0.25">
      <c r="B14" s="246"/>
      <c r="C14" s="242">
        <v>5</v>
      </c>
      <c r="D14" s="84" t="s">
        <v>232</v>
      </c>
      <c r="E14" s="69"/>
      <c r="F14" s="298"/>
      <c r="G14" s="298"/>
      <c r="H14" s="254"/>
      <c r="I14" s="255"/>
      <c r="J14" s="255"/>
      <c r="K14" s="255"/>
      <c r="L14" s="256"/>
      <c r="M14" s="247"/>
    </row>
    <row r="15" spans="2:14" x14ac:dyDescent="0.25">
      <c r="B15" s="246"/>
      <c r="C15" s="242">
        <v>6</v>
      </c>
      <c r="D15" s="84" t="s">
        <v>230</v>
      </c>
      <c r="E15" s="69"/>
      <c r="F15" s="298"/>
      <c r="G15" s="298"/>
      <c r="H15" s="254"/>
      <c r="I15" s="255"/>
      <c r="J15" s="255"/>
      <c r="K15" s="255"/>
      <c r="L15" s="256"/>
      <c r="M15" s="247"/>
    </row>
    <row r="16" spans="2:14" x14ac:dyDescent="0.25">
      <c r="B16" s="246"/>
      <c r="C16" s="242">
        <v>7</v>
      </c>
      <c r="D16" s="84" t="s">
        <v>231</v>
      </c>
      <c r="E16" s="69"/>
      <c r="F16" s="298"/>
      <c r="G16" s="298"/>
      <c r="H16" s="254"/>
      <c r="I16" s="255"/>
      <c r="J16" s="255"/>
      <c r="K16" s="255"/>
      <c r="L16" s="256"/>
      <c r="M16" s="247"/>
    </row>
    <row r="17" spans="2:13" x14ac:dyDescent="0.25">
      <c r="B17" s="246"/>
      <c r="C17" s="242">
        <v>8</v>
      </c>
      <c r="D17" s="84" t="s">
        <v>262</v>
      </c>
      <c r="E17" s="69"/>
      <c r="F17" s="298"/>
      <c r="G17" s="298"/>
      <c r="H17" s="254"/>
      <c r="I17" s="255"/>
      <c r="J17" s="255"/>
      <c r="K17" s="255"/>
      <c r="L17" s="256"/>
      <c r="M17" s="247"/>
    </row>
    <row r="18" spans="2:13" x14ac:dyDescent="0.25">
      <c r="B18" s="246"/>
      <c r="C18" s="250">
        <v>9</v>
      </c>
      <c r="D18" s="171" t="s">
        <v>233</v>
      </c>
      <c r="E18" s="174"/>
      <c r="F18" s="175">
        <f>SUM(F10:F17)</f>
        <v>0</v>
      </c>
      <c r="G18" s="175">
        <f>SUM(G10:G17)</f>
        <v>0</v>
      </c>
      <c r="H18" s="257"/>
      <c r="I18" s="258"/>
      <c r="J18" s="258"/>
      <c r="K18" s="258"/>
      <c r="L18" s="259"/>
      <c r="M18" s="247"/>
    </row>
    <row r="19" spans="2:13" x14ac:dyDescent="0.25">
      <c r="B19" s="246"/>
      <c r="C19" s="171"/>
      <c r="D19" s="173" t="s">
        <v>349</v>
      </c>
      <c r="E19" s="173"/>
      <c r="F19" s="260"/>
      <c r="G19" s="260"/>
      <c r="H19" s="260"/>
      <c r="I19" s="260"/>
      <c r="J19" s="260"/>
      <c r="K19" s="260"/>
      <c r="L19" s="261"/>
      <c r="M19" s="247"/>
    </row>
    <row r="20" spans="2:13" x14ac:dyDescent="0.25">
      <c r="B20" s="246"/>
      <c r="C20" s="242">
        <v>10</v>
      </c>
      <c r="D20" s="84" t="s">
        <v>234</v>
      </c>
      <c r="E20" s="69"/>
      <c r="F20" s="298"/>
      <c r="G20" s="298"/>
      <c r="H20" s="298"/>
      <c r="I20" s="298"/>
      <c r="J20" s="175">
        <f>SUM(F20:G20)-H20-I20</f>
        <v>0</v>
      </c>
      <c r="K20" s="305"/>
      <c r="L20" s="299"/>
      <c r="M20" s="247"/>
    </row>
    <row r="21" spans="2:13" x14ac:dyDescent="0.25">
      <c r="B21" s="246"/>
      <c r="C21" s="242">
        <v>11</v>
      </c>
      <c r="D21" s="84" t="s">
        <v>235</v>
      </c>
      <c r="E21" s="69"/>
      <c r="F21" s="298"/>
      <c r="G21" s="298"/>
      <c r="H21" s="298"/>
      <c r="I21" s="298"/>
      <c r="J21" s="175">
        <f t="shared" ref="J21:J49" si="0">SUM(F21:G21)-H21-I21</f>
        <v>0</v>
      </c>
      <c r="K21" s="305"/>
      <c r="L21" s="299"/>
      <c r="M21" s="247"/>
    </row>
    <row r="22" spans="2:13" x14ac:dyDescent="0.25">
      <c r="B22" s="246"/>
      <c r="C22" s="242">
        <v>12</v>
      </c>
      <c r="D22" s="84" t="s">
        <v>236</v>
      </c>
      <c r="E22" s="69"/>
      <c r="F22" s="298"/>
      <c r="G22" s="298"/>
      <c r="H22" s="298"/>
      <c r="I22" s="298"/>
      <c r="J22" s="175">
        <f t="shared" si="0"/>
        <v>0</v>
      </c>
      <c r="K22" s="305"/>
      <c r="L22" s="299"/>
      <c r="M22" s="247"/>
    </row>
    <row r="23" spans="2:13" x14ac:dyDescent="0.25">
      <c r="B23" s="246"/>
      <c r="C23" s="242">
        <v>13</v>
      </c>
      <c r="D23" s="84" t="s">
        <v>257</v>
      </c>
      <c r="E23" s="69"/>
      <c r="F23" s="298"/>
      <c r="G23" s="298"/>
      <c r="H23" s="298"/>
      <c r="I23" s="298"/>
      <c r="J23" s="175">
        <f t="shared" si="0"/>
        <v>0</v>
      </c>
      <c r="K23" s="305"/>
      <c r="L23" s="299"/>
      <c r="M23" s="247"/>
    </row>
    <row r="24" spans="2:13" x14ac:dyDescent="0.25">
      <c r="B24" s="246"/>
      <c r="C24" s="242">
        <v>14</v>
      </c>
      <c r="D24" s="84" t="s">
        <v>237</v>
      </c>
      <c r="E24" s="69"/>
      <c r="F24" s="298"/>
      <c r="G24" s="298"/>
      <c r="H24" s="298"/>
      <c r="I24" s="298"/>
      <c r="J24" s="175">
        <f t="shared" si="0"/>
        <v>0</v>
      </c>
      <c r="K24" s="305"/>
      <c r="L24" s="299"/>
      <c r="M24" s="247"/>
    </row>
    <row r="25" spans="2:13" x14ac:dyDescent="0.25">
      <c r="B25" s="246"/>
      <c r="C25" s="242">
        <v>15</v>
      </c>
      <c r="D25" s="84" t="s">
        <v>238</v>
      </c>
      <c r="E25" s="69"/>
      <c r="F25" s="298"/>
      <c r="G25" s="298"/>
      <c r="H25" s="298"/>
      <c r="I25" s="298"/>
      <c r="J25" s="175">
        <f t="shared" si="0"/>
        <v>0</v>
      </c>
      <c r="K25" s="305"/>
      <c r="L25" s="299"/>
      <c r="M25" s="247"/>
    </row>
    <row r="26" spans="2:13" x14ac:dyDescent="0.25">
      <c r="B26" s="246"/>
      <c r="C26" s="242">
        <v>16</v>
      </c>
      <c r="D26" s="84" t="s">
        <v>239</v>
      </c>
      <c r="E26" s="69"/>
      <c r="F26" s="298"/>
      <c r="G26" s="298"/>
      <c r="H26" s="298"/>
      <c r="I26" s="298"/>
      <c r="J26" s="175">
        <f t="shared" si="0"/>
        <v>0</v>
      </c>
      <c r="K26" s="305"/>
      <c r="L26" s="299"/>
      <c r="M26" s="247"/>
    </row>
    <row r="27" spans="2:13" x14ac:dyDescent="0.25">
      <c r="B27" s="246"/>
      <c r="C27" s="242">
        <v>17</v>
      </c>
      <c r="D27" s="84" t="s">
        <v>228</v>
      </c>
      <c r="E27" s="69"/>
      <c r="F27" s="298"/>
      <c r="G27" s="298"/>
      <c r="H27" s="298"/>
      <c r="I27" s="298"/>
      <c r="J27" s="175">
        <f t="shared" si="0"/>
        <v>0</v>
      </c>
      <c r="K27" s="305"/>
      <c r="L27" s="299"/>
      <c r="M27" s="247"/>
    </row>
    <row r="28" spans="2:13" x14ac:dyDescent="0.25">
      <c r="B28" s="246"/>
      <c r="C28" s="242">
        <v>18</v>
      </c>
      <c r="D28" s="84" t="s">
        <v>240</v>
      </c>
      <c r="E28" s="69"/>
      <c r="F28" s="298"/>
      <c r="G28" s="298"/>
      <c r="H28" s="298"/>
      <c r="I28" s="298"/>
      <c r="J28" s="175">
        <f t="shared" si="0"/>
        <v>0</v>
      </c>
      <c r="K28" s="305"/>
      <c r="L28" s="299"/>
      <c r="M28" s="247"/>
    </row>
    <row r="29" spans="2:13" x14ac:dyDescent="0.25">
      <c r="B29" s="246"/>
      <c r="C29" s="242">
        <v>19</v>
      </c>
      <c r="D29" s="84" t="s">
        <v>241</v>
      </c>
      <c r="E29" s="69"/>
      <c r="F29" s="298"/>
      <c r="G29" s="298"/>
      <c r="H29" s="298"/>
      <c r="I29" s="298"/>
      <c r="J29" s="175">
        <f t="shared" si="0"/>
        <v>0</v>
      </c>
      <c r="K29" s="305"/>
      <c r="L29" s="299"/>
      <c r="M29" s="247"/>
    </row>
    <row r="30" spans="2:13" x14ac:dyDescent="0.25">
      <c r="B30" s="246"/>
      <c r="C30" s="242">
        <v>20</v>
      </c>
      <c r="D30" s="84" t="s">
        <v>242</v>
      </c>
      <c r="E30" s="69"/>
      <c r="F30" s="298"/>
      <c r="G30" s="298"/>
      <c r="H30" s="298"/>
      <c r="I30" s="298"/>
      <c r="J30" s="175">
        <f t="shared" si="0"/>
        <v>0</v>
      </c>
      <c r="K30" s="305"/>
      <c r="L30" s="299"/>
      <c r="M30" s="247"/>
    </row>
    <row r="31" spans="2:13" x14ac:dyDescent="0.25">
      <c r="B31" s="246"/>
      <c r="C31" s="242">
        <v>21</v>
      </c>
      <c r="D31" s="84" t="s">
        <v>243</v>
      </c>
      <c r="E31" s="69"/>
      <c r="F31" s="298"/>
      <c r="G31" s="298"/>
      <c r="H31" s="298"/>
      <c r="I31" s="298"/>
      <c r="J31" s="175">
        <f t="shared" si="0"/>
        <v>0</v>
      </c>
      <c r="K31" s="305"/>
      <c r="L31" s="299"/>
      <c r="M31" s="247"/>
    </row>
    <row r="32" spans="2:13" x14ac:dyDescent="0.25">
      <c r="B32" s="246"/>
      <c r="C32" s="242">
        <v>22</v>
      </c>
      <c r="D32" s="84" t="s">
        <v>255</v>
      </c>
      <c r="E32" s="69"/>
      <c r="F32" s="298"/>
      <c r="G32" s="298"/>
      <c r="H32" s="298"/>
      <c r="I32" s="298"/>
      <c r="J32" s="175">
        <f t="shared" si="0"/>
        <v>0</v>
      </c>
      <c r="K32" s="305"/>
      <c r="L32" s="299"/>
      <c r="M32" s="247"/>
    </row>
    <row r="33" spans="2:13" x14ac:dyDescent="0.25">
      <c r="B33" s="246"/>
      <c r="C33" s="242">
        <v>23</v>
      </c>
      <c r="D33" s="84" t="s">
        <v>66</v>
      </c>
      <c r="E33" s="69"/>
      <c r="F33" s="298"/>
      <c r="G33" s="298"/>
      <c r="H33" s="298"/>
      <c r="I33" s="298"/>
      <c r="J33" s="175">
        <f t="shared" si="0"/>
        <v>0</v>
      </c>
      <c r="K33" s="305"/>
      <c r="L33" s="299"/>
      <c r="M33" s="247"/>
    </row>
    <row r="34" spans="2:13" x14ac:dyDescent="0.25">
      <c r="B34" s="246"/>
      <c r="C34" s="242">
        <v>24</v>
      </c>
      <c r="D34" s="84" t="s">
        <v>244</v>
      </c>
      <c r="E34" s="69"/>
      <c r="F34" s="298"/>
      <c r="G34" s="298"/>
      <c r="H34" s="298"/>
      <c r="I34" s="298"/>
      <c r="J34" s="175">
        <f t="shared" si="0"/>
        <v>0</v>
      </c>
      <c r="K34" s="305"/>
      <c r="L34" s="299"/>
      <c r="M34" s="247"/>
    </row>
    <row r="35" spans="2:13" x14ac:dyDescent="0.25">
      <c r="B35" s="246"/>
      <c r="C35" s="242">
        <v>25</v>
      </c>
      <c r="D35" s="84" t="s">
        <v>245</v>
      </c>
      <c r="E35" s="69"/>
      <c r="F35" s="298"/>
      <c r="G35" s="298"/>
      <c r="H35" s="298"/>
      <c r="I35" s="298"/>
      <c r="J35" s="175">
        <f t="shared" si="0"/>
        <v>0</v>
      </c>
      <c r="K35" s="305"/>
      <c r="L35" s="299"/>
      <c r="M35" s="247"/>
    </row>
    <row r="36" spans="2:13" x14ac:dyDescent="0.25">
      <c r="B36" s="246"/>
      <c r="C36" s="242">
        <v>26</v>
      </c>
      <c r="D36" s="84" t="s">
        <v>246</v>
      </c>
      <c r="E36" s="69"/>
      <c r="F36" s="298"/>
      <c r="G36" s="298"/>
      <c r="H36" s="298"/>
      <c r="I36" s="298"/>
      <c r="J36" s="175">
        <f t="shared" si="0"/>
        <v>0</v>
      </c>
      <c r="K36" s="305"/>
      <c r="L36" s="299"/>
      <c r="M36" s="247"/>
    </row>
    <row r="37" spans="2:13" x14ac:dyDescent="0.25">
      <c r="B37" s="246"/>
      <c r="C37" s="242">
        <v>27</v>
      </c>
      <c r="D37" s="84" t="s">
        <v>256</v>
      </c>
      <c r="E37" s="69"/>
      <c r="F37" s="298"/>
      <c r="G37" s="298"/>
      <c r="H37" s="298"/>
      <c r="I37" s="298"/>
      <c r="J37" s="175">
        <f t="shared" si="0"/>
        <v>0</v>
      </c>
      <c r="K37" s="305"/>
      <c r="L37" s="299"/>
      <c r="M37" s="247"/>
    </row>
    <row r="38" spans="2:13" x14ac:dyDescent="0.25">
      <c r="B38" s="246"/>
      <c r="C38" s="242">
        <v>28</v>
      </c>
      <c r="D38" s="84" t="s">
        <v>51</v>
      </c>
      <c r="E38" s="69"/>
      <c r="F38" s="298"/>
      <c r="G38" s="298"/>
      <c r="H38" s="298"/>
      <c r="I38" s="298"/>
      <c r="J38" s="175">
        <f t="shared" si="0"/>
        <v>0</v>
      </c>
      <c r="K38" s="305"/>
      <c r="L38" s="299"/>
      <c r="M38" s="247"/>
    </row>
    <row r="39" spans="2:13" x14ac:dyDescent="0.25">
      <c r="B39" s="246"/>
      <c r="C39" s="242">
        <v>29</v>
      </c>
      <c r="D39" s="84" t="s">
        <v>247</v>
      </c>
      <c r="E39" s="69"/>
      <c r="F39" s="298"/>
      <c r="G39" s="298"/>
      <c r="H39" s="298"/>
      <c r="I39" s="298"/>
      <c r="J39" s="175">
        <f t="shared" si="0"/>
        <v>0</v>
      </c>
      <c r="K39" s="305"/>
      <c r="L39" s="299"/>
      <c r="M39" s="247"/>
    </row>
    <row r="40" spans="2:13" x14ac:dyDescent="0.25">
      <c r="B40" s="246"/>
      <c r="C40" s="242">
        <v>30</v>
      </c>
      <c r="D40" s="84" t="s">
        <v>248</v>
      </c>
      <c r="E40" s="69"/>
      <c r="F40" s="298"/>
      <c r="G40" s="298"/>
      <c r="H40" s="298"/>
      <c r="I40" s="298"/>
      <c r="J40" s="175">
        <f t="shared" si="0"/>
        <v>0</v>
      </c>
      <c r="K40" s="305"/>
      <c r="L40" s="299"/>
      <c r="M40" s="247"/>
    </row>
    <row r="41" spans="2:13" x14ac:dyDescent="0.25">
      <c r="B41" s="246"/>
      <c r="C41" s="242">
        <v>31</v>
      </c>
      <c r="D41" s="84" t="s">
        <v>249</v>
      </c>
      <c r="E41" s="69"/>
      <c r="F41" s="298"/>
      <c r="G41" s="298"/>
      <c r="H41" s="298"/>
      <c r="I41" s="298"/>
      <c r="J41" s="175">
        <f t="shared" si="0"/>
        <v>0</v>
      </c>
      <c r="K41" s="305"/>
      <c r="L41" s="299"/>
      <c r="M41" s="247"/>
    </row>
    <row r="42" spans="2:13" x14ac:dyDescent="0.25">
      <c r="B42" s="246"/>
      <c r="C42" s="242">
        <v>32</v>
      </c>
      <c r="D42" s="84" t="s">
        <v>250</v>
      </c>
      <c r="E42" s="69"/>
      <c r="F42" s="298"/>
      <c r="G42" s="298"/>
      <c r="H42" s="298"/>
      <c r="I42" s="298"/>
      <c r="J42" s="175">
        <f t="shared" si="0"/>
        <v>0</v>
      </c>
      <c r="K42" s="305"/>
      <c r="L42" s="299"/>
      <c r="M42" s="247"/>
    </row>
    <row r="43" spans="2:13" x14ac:dyDescent="0.25">
      <c r="B43" s="246"/>
      <c r="C43" s="242">
        <v>33</v>
      </c>
      <c r="D43" s="84" t="s">
        <v>251</v>
      </c>
      <c r="E43" s="69"/>
      <c r="F43" s="298"/>
      <c r="G43" s="298"/>
      <c r="H43" s="298"/>
      <c r="I43" s="298"/>
      <c r="J43" s="175">
        <f t="shared" si="0"/>
        <v>0</v>
      </c>
      <c r="K43" s="305"/>
      <c r="L43" s="299"/>
      <c r="M43" s="247"/>
    </row>
    <row r="44" spans="2:13" x14ac:dyDescent="0.25">
      <c r="B44" s="246"/>
      <c r="C44" s="242">
        <v>34</v>
      </c>
      <c r="D44" s="84" t="s">
        <v>252</v>
      </c>
      <c r="E44" s="69"/>
      <c r="F44" s="298"/>
      <c r="G44" s="298"/>
      <c r="H44" s="298"/>
      <c r="I44" s="298"/>
      <c r="J44" s="175">
        <f t="shared" si="0"/>
        <v>0</v>
      </c>
      <c r="K44" s="305"/>
      <c r="L44" s="299"/>
      <c r="M44" s="247"/>
    </row>
    <row r="45" spans="2:13" x14ac:dyDescent="0.25">
      <c r="B45" s="246"/>
      <c r="C45" s="242">
        <v>35</v>
      </c>
      <c r="D45" s="84" t="s">
        <v>93</v>
      </c>
      <c r="E45" s="69"/>
      <c r="F45" s="298"/>
      <c r="G45" s="298"/>
      <c r="H45" s="298"/>
      <c r="I45" s="298"/>
      <c r="J45" s="175">
        <f t="shared" si="0"/>
        <v>0</v>
      </c>
      <c r="K45" s="305"/>
      <c r="L45" s="299"/>
      <c r="M45" s="247"/>
    </row>
    <row r="46" spans="2:13" x14ac:dyDescent="0.25">
      <c r="B46" s="246"/>
      <c r="C46" s="242">
        <v>36</v>
      </c>
      <c r="D46" s="84" t="s">
        <v>253</v>
      </c>
      <c r="E46" s="69"/>
      <c r="F46" s="298"/>
      <c r="G46" s="298"/>
      <c r="H46" s="298"/>
      <c r="I46" s="298"/>
      <c r="J46" s="175">
        <f t="shared" si="0"/>
        <v>0</v>
      </c>
      <c r="K46" s="305"/>
      <c r="L46" s="299"/>
      <c r="M46" s="247"/>
    </row>
    <row r="47" spans="2:13" x14ac:dyDescent="0.25">
      <c r="B47" s="246"/>
      <c r="C47" s="242">
        <v>37</v>
      </c>
      <c r="D47" s="84" t="s">
        <v>254</v>
      </c>
      <c r="E47" s="69"/>
      <c r="F47" s="298"/>
      <c r="G47" s="298"/>
      <c r="H47" s="298"/>
      <c r="I47" s="298"/>
      <c r="J47" s="175">
        <f t="shared" si="0"/>
        <v>0</v>
      </c>
      <c r="K47" s="305"/>
      <c r="L47" s="299"/>
      <c r="M47" s="247"/>
    </row>
    <row r="48" spans="2:13" x14ac:dyDescent="0.25">
      <c r="B48" s="246"/>
      <c r="C48" s="242">
        <v>38</v>
      </c>
      <c r="D48" s="84" t="s">
        <v>258</v>
      </c>
      <c r="E48" s="69"/>
      <c r="F48" s="298"/>
      <c r="G48" s="298"/>
      <c r="H48" s="298"/>
      <c r="I48" s="298"/>
      <c r="J48" s="175">
        <f t="shared" si="0"/>
        <v>0</v>
      </c>
      <c r="K48" s="305"/>
      <c r="L48" s="299"/>
      <c r="M48" s="247"/>
    </row>
    <row r="49" spans="2:13" x14ac:dyDescent="0.25">
      <c r="B49" s="246"/>
      <c r="C49" s="242">
        <v>39</v>
      </c>
      <c r="D49" s="84" t="s">
        <v>301</v>
      </c>
      <c r="E49" s="69"/>
      <c r="F49" s="298"/>
      <c r="G49" s="298"/>
      <c r="H49" s="298"/>
      <c r="I49" s="298"/>
      <c r="J49" s="175">
        <f t="shared" si="0"/>
        <v>0</v>
      </c>
      <c r="K49" s="305"/>
      <c r="L49" s="299"/>
      <c r="M49" s="247"/>
    </row>
    <row r="50" spans="2:13" x14ac:dyDescent="0.25">
      <c r="B50" s="246"/>
      <c r="C50" s="250">
        <v>40</v>
      </c>
      <c r="D50" s="171" t="s">
        <v>259</v>
      </c>
      <c r="E50" s="174"/>
      <c r="F50" s="175">
        <f>SUM(F20:F49)</f>
        <v>0</v>
      </c>
      <c r="G50" s="175">
        <f t="shared" ref="G50:L50" si="1">SUM(G20:G49)</f>
        <v>0</v>
      </c>
      <c r="H50" s="175">
        <f t="shared" si="1"/>
        <v>0</v>
      </c>
      <c r="I50" s="175">
        <f t="shared" si="1"/>
        <v>0</v>
      </c>
      <c r="J50" s="175">
        <f>SUM(J20:J49)</f>
        <v>0</v>
      </c>
      <c r="K50" s="175"/>
      <c r="L50" s="175">
        <f t="shared" si="1"/>
        <v>0</v>
      </c>
      <c r="M50" s="247"/>
    </row>
    <row r="51" spans="2:13" x14ac:dyDescent="0.25">
      <c r="B51" s="246"/>
      <c r="C51" s="171"/>
      <c r="D51" s="173" t="s">
        <v>271</v>
      </c>
      <c r="E51" s="173"/>
      <c r="F51" s="173"/>
      <c r="G51" s="173"/>
      <c r="H51" s="173"/>
      <c r="I51" s="173"/>
      <c r="J51" s="173"/>
      <c r="K51" s="173"/>
      <c r="L51" s="174"/>
      <c r="M51" s="247"/>
    </row>
    <row r="52" spans="2:13" x14ac:dyDescent="0.25">
      <c r="B52" s="246"/>
      <c r="C52" s="250">
        <v>41</v>
      </c>
      <c r="D52" s="173" t="s">
        <v>302</v>
      </c>
      <c r="E52" s="173"/>
      <c r="F52" s="173"/>
      <c r="G52" s="173"/>
      <c r="H52" s="173"/>
      <c r="I52" s="173"/>
      <c r="J52" s="174"/>
      <c r="K52" s="174"/>
      <c r="L52" s="175">
        <f>H50</f>
        <v>0</v>
      </c>
      <c r="M52" s="247"/>
    </row>
    <row r="53" spans="2:13" x14ac:dyDescent="0.25">
      <c r="B53" s="246"/>
      <c r="C53" s="250">
        <v>42</v>
      </c>
      <c r="D53" s="173" t="s">
        <v>319</v>
      </c>
      <c r="E53" s="173"/>
      <c r="F53" s="173"/>
      <c r="G53" s="173"/>
      <c r="H53" s="173"/>
      <c r="I53" s="173"/>
      <c r="J53" s="174"/>
      <c r="K53" s="174"/>
      <c r="L53" s="175">
        <f>L50</f>
        <v>0</v>
      </c>
      <c r="M53" s="247"/>
    </row>
    <row r="54" spans="2:13" x14ac:dyDescent="0.25">
      <c r="B54" s="246"/>
      <c r="C54" s="250">
        <v>43</v>
      </c>
      <c r="D54" s="173" t="s">
        <v>370</v>
      </c>
      <c r="E54" s="173"/>
      <c r="F54" s="173"/>
      <c r="G54" s="173"/>
      <c r="H54" s="173"/>
      <c r="I54" s="173"/>
      <c r="J54" s="174"/>
      <c r="K54" s="174"/>
      <c r="L54" s="175">
        <f>L52+L53</f>
        <v>0</v>
      </c>
      <c r="M54" s="247"/>
    </row>
    <row r="55" spans="2:13" ht="15.75" thickBot="1" x14ac:dyDescent="0.3">
      <c r="B55" s="248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49"/>
    </row>
    <row r="56" spans="2:13" x14ac:dyDescent="0.25">
      <c r="C56" s="17"/>
      <c r="D56" s="17"/>
      <c r="E56" s="17"/>
      <c r="F56" s="17"/>
      <c r="G56" s="17"/>
      <c r="H56" s="17"/>
      <c r="I56" s="17"/>
      <c r="J56" s="17"/>
      <c r="K56" s="17"/>
      <c r="L56" s="17"/>
    </row>
  </sheetData>
  <sheetProtection algorithmName="SHA-512" hashValue="P5E8Bsp6MuKc8jImDif+o2upH3/qv2/UJ658b7LrHerT6THZ8+7KTEBMCEySx016VJBuhxy2Ddew1GqJ0MNgnA==" saltValue="XyGth2LWN5LwHMEXa5eV4g==" spinCount="100000" sheet="1" objects="1" scenarios="1" formatColumns="0"/>
  <sortState ref="D28:D50">
    <sortCondition ref="D28"/>
  </sortState>
  <mergeCells count="7">
    <mergeCell ref="C1:M1"/>
    <mergeCell ref="C2:M2"/>
    <mergeCell ref="D8:E8"/>
    <mergeCell ref="E5:G5"/>
    <mergeCell ref="J5:L5"/>
    <mergeCell ref="E6:G6"/>
    <mergeCell ref="J6:L6"/>
  </mergeCells>
  <pageMargins left="0.5" right="0.5" top="0.5" bottom="0.6" header="0.25" footer="0.2"/>
  <pageSetup scale="91" fitToHeight="0" orientation="landscape" r:id="rId1"/>
  <headerFooter>
    <oddHeader>&amp;R&amp;D &amp;T</oddHeader>
    <oddFooter>&amp;LForm version of 8/1/19&amp;RSchedule H - Home Office
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</xdr:col>
                    <xdr:colOff>19050</xdr:colOff>
                    <xdr:row>1</xdr:row>
                    <xdr:rowOff>133350</xdr:rowOff>
                  </from>
                  <to>
                    <xdr:col>3</xdr:col>
                    <xdr:colOff>714375</xdr:colOff>
                    <xdr:row>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3"/>
  <sheetViews>
    <sheetView showGridLines="0" showRowColHeaders="0" zoomScale="87" zoomScaleNormal="87" zoomScaleSheetLayoutView="80" workbookViewId="0">
      <pane xSplit="3" ySplit="9" topLeftCell="D10" activePane="bottomRight" state="frozen"/>
      <selection activeCell="C10" sqref="C10"/>
      <selection pane="topRight" activeCell="C10" sqref="C10"/>
      <selection pane="bottomLeft" activeCell="C10" sqref="C10"/>
      <selection pane="bottomRight" activeCell="D14" sqref="D14:G14"/>
    </sheetView>
  </sheetViews>
  <sheetFormatPr defaultColWidth="9.140625" defaultRowHeight="12.75" x14ac:dyDescent="0.2"/>
  <cols>
    <col min="1" max="1" width="2.7109375" style="92" customWidth="1"/>
    <col min="2" max="2" width="3.85546875" style="92" customWidth="1"/>
    <col min="3" max="3" width="48.5703125" style="92" customWidth="1"/>
    <col min="4" max="4" width="19.42578125" style="92" customWidth="1"/>
    <col min="5" max="5" width="8.28515625" style="92" customWidth="1"/>
    <col min="6" max="6" width="23" style="92" customWidth="1"/>
    <col min="7" max="7" width="19.5703125" style="92" customWidth="1"/>
    <col min="8" max="8" width="5.85546875" style="92" customWidth="1"/>
    <col min="9" max="9" width="14.85546875" style="92" customWidth="1"/>
    <col min="10" max="10" width="15.85546875" style="92" customWidth="1"/>
    <col min="11" max="11" width="8" style="92" customWidth="1"/>
    <col min="12" max="12" width="14.85546875" style="92" customWidth="1"/>
    <col min="13" max="13" width="6.85546875" style="93" customWidth="1"/>
    <col min="14" max="15" width="9.140625" style="93"/>
    <col min="16" max="16" width="15" style="93" customWidth="1"/>
    <col min="17" max="17" width="9.140625" style="93"/>
    <col min="18" max="16384" width="9.140625" style="92"/>
  </cols>
  <sheetData>
    <row r="1" spans="2:19" ht="13.5" thickBot="1" x14ac:dyDescent="0.25">
      <c r="O1" s="92"/>
      <c r="P1" s="92"/>
      <c r="Q1" s="92"/>
    </row>
    <row r="2" spans="2:19" s="95" customFormat="1" ht="15" customHeight="1" x14ac:dyDescent="0.2">
      <c r="B2" s="581" t="s">
        <v>291</v>
      </c>
      <c r="C2" s="582"/>
      <c r="D2" s="582"/>
      <c r="E2" s="582"/>
      <c r="F2" s="582"/>
      <c r="G2" s="582"/>
      <c r="H2" s="582"/>
      <c r="I2" s="582"/>
      <c r="J2" s="582"/>
      <c r="K2" s="582"/>
      <c r="L2" s="582"/>
      <c r="M2" s="583"/>
      <c r="N2" s="94"/>
    </row>
    <row r="3" spans="2:19" s="95" customFormat="1" ht="13.5" thickBot="1" x14ac:dyDescent="0.25">
      <c r="B3" s="584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6"/>
      <c r="N3" s="94"/>
    </row>
    <row r="4" spans="2:19" s="95" customFormat="1" ht="13.5" thickBot="1" x14ac:dyDescent="0.25">
      <c r="B4" s="587" t="s">
        <v>137</v>
      </c>
      <c r="C4" s="588"/>
      <c r="D4" s="588"/>
      <c r="E4" s="588"/>
      <c r="F4" s="588"/>
      <c r="G4" s="588"/>
      <c r="H4" s="588"/>
      <c r="I4" s="588"/>
      <c r="J4" s="588"/>
      <c r="K4" s="588"/>
      <c r="L4" s="588"/>
      <c r="M4" s="589"/>
      <c r="N4" s="94"/>
    </row>
    <row r="5" spans="2:19" s="95" customFormat="1" ht="13.5" thickBot="1" x14ac:dyDescent="0.25">
      <c r="B5" s="590" t="s">
        <v>121</v>
      </c>
      <c r="C5" s="591"/>
      <c r="D5" s="591"/>
      <c r="E5" s="591"/>
      <c r="F5" s="591"/>
      <c r="G5" s="591"/>
      <c r="H5" s="591"/>
      <c r="I5" s="591"/>
      <c r="J5" s="591"/>
      <c r="K5" s="591"/>
      <c r="L5" s="591"/>
      <c r="M5" s="592"/>
      <c r="N5" s="96"/>
    </row>
    <row r="6" spans="2:19" s="101" customFormat="1" ht="13.5" thickBot="1" x14ac:dyDescent="0.25">
      <c r="B6" s="97"/>
      <c r="C6" s="98"/>
      <c r="D6" s="98"/>
      <c r="E6" s="98"/>
      <c r="F6" s="98"/>
      <c r="G6" s="98"/>
      <c r="H6" s="98"/>
      <c r="I6" s="98"/>
      <c r="J6" s="98"/>
      <c r="K6" s="98"/>
      <c r="L6" s="98"/>
      <c r="M6" s="99"/>
      <c r="N6" s="100"/>
    </row>
    <row r="7" spans="2:19" s="95" customFormat="1" ht="13.5" thickBot="1" x14ac:dyDescent="0.25">
      <c r="B7" s="102"/>
      <c r="C7" s="103" t="s">
        <v>122</v>
      </c>
      <c r="D7" s="336">
        <f>Summary!M5</f>
        <v>0</v>
      </c>
      <c r="E7" s="94"/>
      <c r="F7" s="96" t="s">
        <v>123</v>
      </c>
      <c r="G7" s="336">
        <f>Summary!M6</f>
        <v>0</v>
      </c>
      <c r="H7" s="94"/>
      <c r="I7" s="94"/>
      <c r="J7" s="104"/>
      <c r="K7" s="94"/>
      <c r="L7" s="96"/>
      <c r="M7" s="105"/>
      <c r="N7" s="94"/>
    </row>
    <row r="8" spans="2:19" s="108" customFormat="1" ht="13.5" thickBot="1" x14ac:dyDescent="0.25">
      <c r="B8" s="106"/>
      <c r="C8" s="107"/>
      <c r="D8" s="107"/>
      <c r="E8" s="96"/>
      <c r="F8" s="96"/>
      <c r="G8" s="96"/>
      <c r="H8" s="96"/>
      <c r="I8" s="107"/>
      <c r="J8" s="107"/>
      <c r="K8" s="107"/>
      <c r="L8" s="94"/>
      <c r="M8" s="105"/>
      <c r="N8" s="94"/>
    </row>
    <row r="9" spans="2:19" s="108" customFormat="1" ht="13.5" thickBot="1" x14ac:dyDescent="0.25">
      <c r="B9" s="109"/>
      <c r="C9" s="110"/>
      <c r="D9" s="110"/>
      <c r="E9" s="110"/>
      <c r="F9" s="110"/>
      <c r="G9" s="110"/>
      <c r="H9" s="110"/>
      <c r="I9" s="111"/>
      <c r="J9" s="110"/>
      <c r="K9" s="112"/>
      <c r="L9" s="113"/>
      <c r="M9" s="114"/>
      <c r="N9" s="107"/>
    </row>
    <row r="10" spans="2:19" s="108" customFormat="1" ht="13.5" thickBot="1" x14ac:dyDescent="0.25">
      <c r="B10" s="115"/>
      <c r="C10" s="116" t="s">
        <v>134</v>
      </c>
      <c r="D10" s="593">
        <f>Summary!E5</f>
        <v>0</v>
      </c>
      <c r="E10" s="594"/>
      <c r="F10" s="594"/>
      <c r="G10" s="595"/>
      <c r="H10" s="117"/>
      <c r="I10" s="118"/>
      <c r="J10" s="117"/>
      <c r="K10" s="107"/>
      <c r="L10" s="119"/>
      <c r="M10" s="120"/>
      <c r="N10" s="107"/>
      <c r="O10" s="621"/>
      <c r="P10" s="621"/>
      <c r="Q10" s="621"/>
      <c r="R10" s="621"/>
      <c r="S10" s="621"/>
    </row>
    <row r="11" spans="2:19" s="108" customFormat="1" ht="13.5" thickBot="1" x14ac:dyDescent="0.25">
      <c r="B11" s="121"/>
      <c r="C11" s="107"/>
      <c r="D11" s="107"/>
      <c r="E11" s="107"/>
      <c r="F11" s="107"/>
      <c r="G11" s="117"/>
      <c r="H11" s="117"/>
      <c r="I11" s="118"/>
      <c r="J11" s="117"/>
      <c r="K11" s="107"/>
      <c r="L11" s="119"/>
      <c r="M11" s="120"/>
      <c r="N11" s="107"/>
      <c r="O11" s="621"/>
      <c r="P11" s="621"/>
      <c r="Q11" s="621"/>
      <c r="R11" s="621"/>
      <c r="S11" s="621"/>
    </row>
    <row r="12" spans="2:19" s="108" customFormat="1" ht="13.5" thickBot="1" x14ac:dyDescent="0.25">
      <c r="B12" s="122"/>
      <c r="C12" s="117" t="s">
        <v>318</v>
      </c>
      <c r="D12" s="593">
        <f>Summary!E6</f>
        <v>0</v>
      </c>
      <c r="E12" s="594"/>
      <c r="F12" s="594"/>
      <c r="G12" s="595"/>
      <c r="H12" s="123"/>
      <c r="L12" s="119"/>
      <c r="M12" s="120"/>
      <c r="N12" s="107"/>
      <c r="O12" s="621"/>
      <c r="P12" s="621"/>
      <c r="Q12" s="621"/>
      <c r="R12" s="621"/>
      <c r="S12" s="621"/>
    </row>
    <row r="13" spans="2:19" s="108" customFormat="1" ht="13.5" thickBot="1" x14ac:dyDescent="0.25">
      <c r="B13" s="121"/>
      <c r="C13" s="107"/>
      <c r="D13" s="107"/>
      <c r="E13" s="107"/>
      <c r="F13" s="107"/>
      <c r="G13" s="117"/>
      <c r="H13" s="117"/>
      <c r="I13" s="118"/>
      <c r="J13" s="117"/>
      <c r="K13" s="107"/>
      <c r="L13" s="119"/>
      <c r="M13" s="120"/>
      <c r="N13" s="107"/>
      <c r="O13" s="621"/>
      <c r="P13" s="621"/>
      <c r="Q13" s="621"/>
      <c r="R13" s="621"/>
      <c r="S13" s="621"/>
    </row>
    <row r="14" spans="2:19" s="108" customFormat="1" ht="13.5" thickBot="1" x14ac:dyDescent="0.25">
      <c r="B14" s="122"/>
      <c r="C14" s="117" t="s">
        <v>337</v>
      </c>
      <c r="D14" s="618"/>
      <c r="E14" s="619"/>
      <c r="F14" s="619"/>
      <c r="G14" s="620"/>
      <c r="H14" s="123"/>
      <c r="L14" s="119"/>
      <c r="M14" s="120"/>
      <c r="N14" s="107"/>
      <c r="O14" s="621"/>
      <c r="P14" s="621"/>
      <c r="Q14" s="621"/>
      <c r="R14" s="621"/>
      <c r="S14" s="621"/>
    </row>
    <row r="15" spans="2:19" s="108" customFormat="1" ht="13.5" thickBot="1" x14ac:dyDescent="0.25">
      <c r="B15" s="115"/>
      <c r="C15" s="107"/>
      <c r="D15" s="107"/>
      <c r="E15" s="107"/>
      <c r="F15" s="107"/>
      <c r="G15" s="124"/>
      <c r="H15" s="116"/>
      <c r="I15" s="125"/>
      <c r="J15" s="126"/>
      <c r="K15" s="126"/>
      <c r="L15" s="119"/>
      <c r="M15" s="120"/>
      <c r="N15" s="107"/>
      <c r="O15" s="621"/>
      <c r="P15" s="621"/>
      <c r="Q15" s="621"/>
      <c r="R15" s="621"/>
      <c r="S15" s="621"/>
    </row>
    <row r="16" spans="2:19" s="108" customFormat="1" ht="13.5" thickBot="1" x14ac:dyDescent="0.25">
      <c r="B16" s="115"/>
      <c r="C16" s="117" t="s">
        <v>342</v>
      </c>
      <c r="D16" s="618"/>
      <c r="E16" s="633"/>
      <c r="F16" s="633"/>
      <c r="G16" s="634"/>
      <c r="H16" s="116"/>
      <c r="I16" s="125"/>
      <c r="J16" s="126"/>
      <c r="K16" s="126"/>
      <c r="L16" s="119"/>
      <c r="M16" s="120"/>
      <c r="N16" s="107"/>
      <c r="O16" s="621"/>
      <c r="P16" s="621"/>
      <c r="Q16" s="621"/>
      <c r="R16" s="621"/>
      <c r="S16" s="621"/>
    </row>
    <row r="17" spans="2:19" s="108" customFormat="1" ht="13.5" thickBot="1" x14ac:dyDescent="0.25">
      <c r="B17" s="115"/>
      <c r="C17" s="107"/>
      <c r="D17" s="107"/>
      <c r="E17" s="107"/>
      <c r="F17" s="107"/>
      <c r="G17" s="124"/>
      <c r="H17" s="116"/>
      <c r="I17" s="125"/>
      <c r="J17" s="126"/>
      <c r="K17" s="126"/>
      <c r="L17" s="119"/>
      <c r="M17" s="120"/>
      <c r="N17" s="107"/>
      <c r="O17" s="621"/>
      <c r="P17" s="621"/>
      <c r="Q17" s="621"/>
      <c r="R17" s="621"/>
      <c r="S17" s="621"/>
    </row>
    <row r="18" spans="2:19" s="108" customFormat="1" ht="13.5" thickBot="1" x14ac:dyDescent="0.25">
      <c r="B18" s="122"/>
      <c r="C18" s="116" t="s">
        <v>135</v>
      </c>
      <c r="D18" s="622"/>
      <c r="E18" s="623"/>
      <c r="F18" s="623"/>
      <c r="G18" s="624"/>
      <c r="H18" s="127"/>
      <c r="J18" s="127"/>
      <c r="K18" s="127"/>
      <c r="L18" s="119"/>
      <c r="M18" s="120"/>
      <c r="N18" s="107"/>
      <c r="O18" s="621"/>
      <c r="P18" s="621"/>
      <c r="Q18" s="621"/>
      <c r="R18" s="621"/>
      <c r="S18" s="621"/>
    </row>
    <row r="19" spans="2:19" s="108" customFormat="1" ht="13.5" thickBot="1" x14ac:dyDescent="0.25">
      <c r="B19" s="122"/>
      <c r="C19" s="107"/>
      <c r="D19" s="118"/>
      <c r="E19" s="107"/>
      <c r="F19" s="124"/>
      <c r="G19" s="125"/>
      <c r="H19" s="125"/>
      <c r="I19" s="125"/>
      <c r="J19" s="125"/>
      <c r="K19" s="118"/>
      <c r="L19" s="119"/>
      <c r="M19" s="120"/>
      <c r="N19" s="107"/>
      <c r="O19" s="621"/>
      <c r="P19" s="621"/>
      <c r="Q19" s="621"/>
      <c r="R19" s="621"/>
      <c r="S19" s="621"/>
    </row>
    <row r="20" spans="2:19" s="108" customFormat="1" ht="13.5" thickBot="1" x14ac:dyDescent="0.25">
      <c r="B20" s="128"/>
      <c r="C20" s="125" t="s">
        <v>124</v>
      </c>
      <c r="D20" s="129"/>
      <c r="E20" s="107"/>
      <c r="F20" s="107"/>
      <c r="G20" s="124"/>
      <c r="H20" s="107"/>
      <c r="I20" s="118"/>
      <c r="J20" s="130"/>
      <c r="K20" s="118"/>
      <c r="L20" s="107"/>
      <c r="M20" s="120"/>
      <c r="N20" s="107"/>
      <c r="O20" s="621"/>
      <c r="P20" s="621"/>
      <c r="Q20" s="621"/>
      <c r="R20" s="621"/>
      <c r="S20" s="621"/>
    </row>
    <row r="21" spans="2:19" s="108" customFormat="1" ht="13.5" thickBot="1" x14ac:dyDescent="0.25">
      <c r="B21" s="121"/>
      <c r="C21" s="118"/>
      <c r="D21" s="118"/>
      <c r="E21" s="107"/>
      <c r="F21" s="125"/>
      <c r="G21" s="131"/>
      <c r="H21" s="107"/>
      <c r="I21" s="127"/>
      <c r="J21" s="127"/>
      <c r="K21" s="127"/>
      <c r="L21" s="107"/>
      <c r="M21" s="120"/>
      <c r="N21" s="107"/>
      <c r="O21" s="621"/>
      <c r="P21" s="621"/>
      <c r="Q21" s="621"/>
      <c r="R21" s="621"/>
      <c r="S21" s="621"/>
    </row>
    <row r="22" spans="2:19" s="135" customFormat="1" ht="13.5" thickBot="1" x14ac:dyDescent="0.25">
      <c r="B22" s="121"/>
      <c r="C22" s="125" t="s">
        <v>125</v>
      </c>
      <c r="D22" s="625"/>
      <c r="E22" s="626"/>
      <c r="F22" s="124"/>
      <c r="G22" s="132"/>
      <c r="H22" s="133"/>
      <c r="I22" s="133"/>
      <c r="J22" s="133"/>
      <c r="K22" s="123"/>
      <c r="L22" s="119"/>
      <c r="M22" s="134"/>
      <c r="N22" s="119"/>
      <c r="O22" s="621"/>
      <c r="P22" s="621"/>
      <c r="Q22" s="621"/>
      <c r="R22" s="621"/>
      <c r="S22" s="621"/>
    </row>
    <row r="23" spans="2:19" ht="13.5" thickBot="1" x14ac:dyDescent="0.25">
      <c r="B23" s="136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8"/>
    </row>
    <row r="24" spans="2:19" ht="13.5" thickBot="1" x14ac:dyDescent="0.25">
      <c r="B24" s="333" t="s">
        <v>126</v>
      </c>
      <c r="C24" s="291"/>
      <c r="D24" s="291"/>
      <c r="E24" s="291"/>
      <c r="F24" s="291"/>
      <c r="G24" s="291"/>
      <c r="H24" s="291"/>
      <c r="I24" s="291"/>
      <c r="J24" s="291"/>
      <c r="K24" s="291"/>
      <c r="L24" s="291"/>
      <c r="M24" s="292"/>
    </row>
    <row r="25" spans="2:19" x14ac:dyDescent="0.2">
      <c r="B25" s="106"/>
      <c r="C25" s="107"/>
      <c r="D25" s="107"/>
      <c r="E25" s="107"/>
      <c r="F25" s="107"/>
      <c r="G25" s="117"/>
      <c r="H25" s="117"/>
      <c r="I25" s="107"/>
      <c r="J25" s="107"/>
      <c r="K25" s="107"/>
      <c r="L25" s="107"/>
      <c r="M25" s="120"/>
    </row>
    <row r="26" spans="2:19" x14ac:dyDescent="0.2">
      <c r="B26" s="121" t="s">
        <v>344</v>
      </c>
      <c r="C26" s="126"/>
      <c r="D26" s="126"/>
      <c r="E26" s="126"/>
      <c r="F26" s="126"/>
      <c r="G26" s="139"/>
      <c r="H26" s="139"/>
      <c r="J26" s="126"/>
      <c r="K26" s="126"/>
      <c r="L26" s="126"/>
      <c r="M26" s="140"/>
    </row>
    <row r="27" spans="2:19" ht="13.5" thickBot="1" x14ac:dyDescent="0.25">
      <c r="B27" s="121"/>
      <c r="C27" s="126"/>
      <c r="D27" s="126"/>
      <c r="E27" s="126"/>
      <c r="F27" s="126"/>
      <c r="G27" s="139"/>
      <c r="H27" s="139"/>
      <c r="J27" s="126"/>
      <c r="K27" s="126"/>
      <c r="L27" s="126"/>
      <c r="M27" s="140"/>
    </row>
    <row r="28" spans="2:19" ht="13.5" thickBot="1" x14ac:dyDescent="0.25">
      <c r="B28" s="141"/>
      <c r="C28" s="132" t="s">
        <v>127</v>
      </c>
      <c r="D28" s="601"/>
      <c r="E28" s="602"/>
      <c r="F28" s="126"/>
      <c r="G28" s="132" t="s">
        <v>128</v>
      </c>
      <c r="H28" s="142"/>
      <c r="I28" s="601"/>
      <c r="J28" s="629"/>
      <c r="K28" s="629"/>
      <c r="L28" s="630"/>
      <c r="M28" s="140"/>
    </row>
    <row r="29" spans="2:19" ht="13.5" thickBot="1" x14ac:dyDescent="0.25">
      <c r="B29" s="143"/>
      <c r="C29" s="139"/>
      <c r="D29" s="108"/>
      <c r="E29" s="108"/>
      <c r="F29" s="125"/>
      <c r="G29" s="125"/>
      <c r="H29" s="125"/>
      <c r="I29" s="108"/>
      <c r="J29" s="108"/>
      <c r="K29" s="144"/>
      <c r="L29" s="108"/>
      <c r="M29" s="140"/>
    </row>
    <row r="30" spans="2:19" ht="13.5" thickBot="1" x14ac:dyDescent="0.25">
      <c r="B30" s="143"/>
      <c r="C30" s="125" t="s">
        <v>129</v>
      </c>
      <c r="D30" s="631"/>
      <c r="E30" s="632"/>
      <c r="F30" s="125"/>
      <c r="G30" s="132" t="s">
        <v>130</v>
      </c>
      <c r="H30" s="125"/>
      <c r="I30" s="601"/>
      <c r="J30" s="629"/>
      <c r="K30" s="629"/>
      <c r="L30" s="630"/>
      <c r="M30" s="140"/>
    </row>
    <row r="31" spans="2:19" ht="13.5" thickBot="1" x14ac:dyDescent="0.25">
      <c r="B31" s="143"/>
      <c r="C31" s="142"/>
      <c r="D31" s="108"/>
      <c r="E31" s="125"/>
      <c r="F31" s="125"/>
      <c r="G31" s="142"/>
      <c r="H31" s="142"/>
      <c r="I31" s="108"/>
      <c r="J31" s="125"/>
      <c r="K31" s="126"/>
      <c r="L31" s="126"/>
      <c r="M31" s="140"/>
    </row>
    <row r="32" spans="2:19" ht="13.5" thickBot="1" x14ac:dyDescent="0.25">
      <c r="B32" s="143"/>
      <c r="C32" s="132" t="s">
        <v>125</v>
      </c>
      <c r="D32" s="601"/>
      <c r="E32" s="602"/>
      <c r="F32" s="125"/>
      <c r="G32" s="132"/>
      <c r="H32" s="125"/>
      <c r="I32" s="627"/>
      <c r="J32" s="627"/>
      <c r="K32" s="627"/>
      <c r="L32" s="628"/>
      <c r="M32" s="140"/>
    </row>
    <row r="33" spans="2:13" ht="13.5" thickBot="1" x14ac:dyDescent="0.25">
      <c r="B33" s="145"/>
      <c r="C33" s="146"/>
      <c r="D33" s="126"/>
      <c r="E33" s="125"/>
      <c r="F33" s="125"/>
      <c r="G33" s="125"/>
      <c r="H33" s="125"/>
      <c r="I33" s="126"/>
      <c r="J33" s="125"/>
      <c r="K33" s="126"/>
      <c r="L33" s="126"/>
      <c r="M33" s="140"/>
    </row>
    <row r="34" spans="2:13" ht="13.5" thickBot="1" x14ac:dyDescent="0.25">
      <c r="B34" s="143"/>
      <c r="C34" s="132" t="s">
        <v>131</v>
      </c>
      <c r="D34" s="601"/>
      <c r="E34" s="602"/>
      <c r="F34" s="125"/>
      <c r="G34" s="142"/>
      <c r="H34" s="142"/>
      <c r="I34" s="108"/>
      <c r="J34" s="125"/>
      <c r="K34" s="126"/>
      <c r="L34" s="126"/>
      <c r="M34" s="140"/>
    </row>
    <row r="35" spans="2:13" x14ac:dyDescent="0.2">
      <c r="B35" s="143"/>
      <c r="F35" s="125"/>
      <c r="G35" s="125"/>
      <c r="H35" s="125"/>
      <c r="M35" s="140"/>
    </row>
    <row r="36" spans="2:13" ht="13.5" thickBot="1" x14ac:dyDescent="0.25">
      <c r="B36" s="147"/>
      <c r="C36" s="148"/>
      <c r="D36" s="149"/>
      <c r="E36" s="149"/>
      <c r="F36" s="149"/>
      <c r="G36" s="149"/>
      <c r="H36" s="149"/>
      <c r="I36" s="150"/>
      <c r="J36" s="150"/>
      <c r="K36" s="150"/>
      <c r="L36" s="150"/>
      <c r="M36" s="151"/>
    </row>
    <row r="37" spans="2:13" ht="13.5" thickBot="1" x14ac:dyDescent="0.25">
      <c r="B37" s="333" t="s">
        <v>136</v>
      </c>
      <c r="C37" s="291"/>
      <c r="D37" s="291"/>
      <c r="E37" s="291"/>
      <c r="F37" s="291"/>
      <c r="G37" s="291"/>
      <c r="H37" s="291"/>
      <c r="I37" s="291"/>
      <c r="J37" s="291"/>
      <c r="K37" s="291"/>
      <c r="L37" s="291"/>
      <c r="M37" s="292"/>
    </row>
    <row r="38" spans="2:13" ht="13.5" thickBot="1" x14ac:dyDescent="0.25">
      <c r="B38" s="152"/>
      <c r="C38" s="139"/>
      <c r="D38" s="153"/>
      <c r="E38" s="153"/>
      <c r="F38" s="153"/>
      <c r="G38" s="153"/>
      <c r="H38" s="153"/>
      <c r="I38" s="154"/>
      <c r="J38" s="154"/>
      <c r="K38" s="154"/>
      <c r="L38" s="154"/>
      <c r="M38" s="155"/>
    </row>
    <row r="39" spans="2:13" ht="12.75" customHeight="1" x14ac:dyDescent="0.2">
      <c r="B39" s="612" t="s">
        <v>132</v>
      </c>
      <c r="C39" s="613"/>
      <c r="D39" s="613"/>
      <c r="E39" s="613"/>
      <c r="F39" s="613"/>
      <c r="G39" s="613"/>
      <c r="H39" s="613"/>
      <c r="I39" s="613"/>
      <c r="J39" s="613"/>
      <c r="K39" s="613"/>
      <c r="L39" s="613"/>
      <c r="M39" s="614"/>
    </row>
    <row r="40" spans="2:13" ht="15" customHeight="1" thickBot="1" x14ac:dyDescent="0.25">
      <c r="B40" s="615"/>
      <c r="C40" s="616"/>
      <c r="D40" s="616"/>
      <c r="E40" s="616"/>
      <c r="F40" s="616"/>
      <c r="G40" s="616"/>
      <c r="H40" s="616"/>
      <c r="I40" s="616"/>
      <c r="J40" s="616"/>
      <c r="K40" s="616"/>
      <c r="L40" s="616"/>
      <c r="M40" s="617"/>
    </row>
    <row r="41" spans="2:13" x14ac:dyDescent="0.2">
      <c r="B41" s="156"/>
      <c r="C41" s="154"/>
      <c r="D41" s="157"/>
      <c r="E41" s="157"/>
      <c r="F41" s="157"/>
      <c r="G41" s="154"/>
      <c r="H41" s="154"/>
      <c r="I41" s="154"/>
      <c r="J41" s="154"/>
      <c r="K41" s="154"/>
      <c r="L41" s="154"/>
      <c r="M41" s="155"/>
    </row>
    <row r="42" spans="2:13" ht="15" customHeight="1" x14ac:dyDescent="0.2">
      <c r="B42" s="606" t="s">
        <v>281</v>
      </c>
      <c r="C42" s="607"/>
      <c r="D42" s="607"/>
      <c r="E42" s="607"/>
      <c r="F42" s="607"/>
      <c r="G42" s="607"/>
      <c r="H42" s="607"/>
      <c r="I42" s="607"/>
      <c r="J42" s="607"/>
      <c r="K42" s="607"/>
      <c r="L42" s="607"/>
      <c r="M42" s="608"/>
    </row>
    <row r="43" spans="2:13" ht="15" customHeight="1" x14ac:dyDescent="0.2">
      <c r="B43" s="606"/>
      <c r="C43" s="607"/>
      <c r="D43" s="607"/>
      <c r="E43" s="607"/>
      <c r="F43" s="607"/>
      <c r="G43" s="607"/>
      <c r="H43" s="607"/>
      <c r="I43" s="607"/>
      <c r="J43" s="607"/>
      <c r="K43" s="607"/>
      <c r="L43" s="607"/>
      <c r="M43" s="608"/>
    </row>
    <row r="44" spans="2:13" ht="15" customHeight="1" x14ac:dyDescent="0.2">
      <c r="B44" s="606"/>
      <c r="C44" s="607"/>
      <c r="D44" s="607"/>
      <c r="E44" s="607"/>
      <c r="F44" s="607"/>
      <c r="G44" s="607"/>
      <c r="H44" s="607"/>
      <c r="I44" s="607"/>
      <c r="J44" s="607"/>
      <c r="K44" s="607"/>
      <c r="L44" s="607"/>
      <c r="M44" s="608"/>
    </row>
    <row r="45" spans="2:13" ht="15" customHeight="1" thickBot="1" x14ac:dyDescent="0.25">
      <c r="B45" s="609"/>
      <c r="C45" s="610"/>
      <c r="D45" s="610"/>
      <c r="E45" s="610"/>
      <c r="F45" s="610"/>
      <c r="G45" s="610"/>
      <c r="H45" s="610"/>
      <c r="I45" s="610"/>
      <c r="J45" s="610"/>
      <c r="K45" s="610"/>
      <c r="L45" s="610"/>
      <c r="M45" s="611"/>
    </row>
    <row r="46" spans="2:13" ht="13.5" thickBot="1" x14ac:dyDescent="0.25">
      <c r="B46" s="158"/>
      <c r="D46" s="142"/>
      <c r="F46" s="154"/>
      <c r="G46" s="154"/>
      <c r="H46" s="154"/>
      <c r="M46" s="155"/>
    </row>
    <row r="47" spans="2:13" ht="26.25" customHeight="1" thickBot="1" x14ac:dyDescent="0.25">
      <c r="B47" s="159"/>
      <c r="C47" s="341" t="s">
        <v>339</v>
      </c>
      <c r="D47" s="598"/>
      <c r="E47" s="599"/>
      <c r="F47" s="599"/>
      <c r="G47" s="600"/>
      <c r="I47" s="108"/>
      <c r="J47" s="108"/>
      <c r="K47" s="108"/>
      <c r="M47" s="155"/>
    </row>
    <row r="48" spans="2:13" ht="13.5" thickBot="1" x14ac:dyDescent="0.25">
      <c r="B48" s="159"/>
      <c r="D48" s="154"/>
      <c r="E48" s="154"/>
      <c r="F48" s="154"/>
      <c r="G48" s="154"/>
      <c r="H48" s="154"/>
      <c r="I48" s="108"/>
      <c r="J48" s="108"/>
      <c r="K48" s="108"/>
      <c r="M48" s="155"/>
    </row>
    <row r="49" spans="2:14" ht="15.75" customHeight="1" thickBot="1" x14ac:dyDescent="0.25">
      <c r="B49" s="159"/>
      <c r="C49" s="132" t="s">
        <v>338</v>
      </c>
      <c r="D49" s="598"/>
      <c r="E49" s="599"/>
      <c r="F49" s="599"/>
      <c r="G49" s="600"/>
      <c r="H49" s="132"/>
      <c r="I49" s="108"/>
      <c r="J49" s="108"/>
      <c r="K49" s="108"/>
      <c r="M49" s="155"/>
    </row>
    <row r="50" spans="2:14" ht="13.5" thickBot="1" x14ac:dyDescent="0.25">
      <c r="B50" s="160"/>
      <c r="D50" s="107"/>
      <c r="E50" s="108"/>
      <c r="F50" s="108"/>
      <c r="G50" s="119"/>
      <c r="H50" s="154"/>
      <c r="I50" s="108"/>
      <c r="J50" s="108"/>
      <c r="K50" s="108"/>
      <c r="M50" s="161"/>
    </row>
    <row r="51" spans="2:14" ht="15.75" customHeight="1" thickBot="1" x14ac:dyDescent="0.25">
      <c r="B51" s="160"/>
      <c r="C51" s="153" t="s">
        <v>343</v>
      </c>
      <c r="D51" s="603"/>
      <c r="E51" s="604"/>
      <c r="F51" s="605"/>
      <c r="I51" s="132" t="s">
        <v>133</v>
      </c>
      <c r="J51" s="596"/>
      <c r="K51" s="597"/>
      <c r="M51" s="161"/>
    </row>
    <row r="52" spans="2:14" ht="13.5" thickBot="1" x14ac:dyDescent="0.25">
      <c r="B52" s="136"/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8"/>
    </row>
    <row r="53" spans="2:14" x14ac:dyDescent="0.2">
      <c r="N53" s="162"/>
    </row>
  </sheetData>
  <sheetProtection algorithmName="SHA-512" hashValue="OrRkxkY5Ueb1r2mXhUjWWBqfGFeO8dNq86AzDmUaUCcIPYZZGMDJsShGJhH1xyBRSjzlGDo5x0ftwpNG9Tt32Q==" saltValue="LbfylGaWle9EXXlzK3gMww==" spinCount="100000" sheet="1" objects="1" scenarios="1" formatColumns="0"/>
  <mergeCells count="23">
    <mergeCell ref="O10:S22"/>
    <mergeCell ref="D12:G12"/>
    <mergeCell ref="D18:G18"/>
    <mergeCell ref="D22:E22"/>
    <mergeCell ref="D32:E32"/>
    <mergeCell ref="I32:L32"/>
    <mergeCell ref="D28:E28"/>
    <mergeCell ref="I28:L28"/>
    <mergeCell ref="D30:E30"/>
    <mergeCell ref="I30:L30"/>
    <mergeCell ref="D16:G16"/>
    <mergeCell ref="B2:M3"/>
    <mergeCell ref="B4:M4"/>
    <mergeCell ref="B5:M5"/>
    <mergeCell ref="D10:G10"/>
    <mergeCell ref="J51:K51"/>
    <mergeCell ref="D49:G49"/>
    <mergeCell ref="D34:E34"/>
    <mergeCell ref="D47:G47"/>
    <mergeCell ref="D51:F51"/>
    <mergeCell ref="B42:M45"/>
    <mergeCell ref="B39:M40"/>
    <mergeCell ref="D14:G14"/>
  </mergeCells>
  <dataValidations count="1">
    <dataValidation operator="greaterThan" allowBlank="1" showInputMessage="1" showErrorMessage="1" error="Enter cost reporting period start date in the format mm/dd/yyyy" sqref="D7 G7"/>
  </dataValidations>
  <printOptions horizontalCentered="1" verticalCentered="1"/>
  <pageMargins left="0.25" right="0.25" top="0.25" bottom="0.25" header="0.3" footer="0.3"/>
  <pageSetup scale="70" orientation="landscape" r:id="rId1"/>
  <headerFooter>
    <oddHeader>&amp;R&amp;D&amp;T</oddHeader>
    <oddFooter>&amp;LForm version of 8/1/19&amp;RCertification Schedule
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7"/>
  <sheetViews>
    <sheetView showGridLines="0" showRowColHeaders="0" zoomScaleNormal="100" workbookViewId="0">
      <pane xSplit="2" ySplit="9" topLeftCell="C10" activePane="bottomRight" state="frozen"/>
      <selection activeCell="C10" sqref="C10"/>
      <selection pane="topRight" activeCell="C10" sqref="C10"/>
      <selection pane="bottomLeft" activeCell="C10" sqref="C10"/>
      <selection pane="bottomRight" activeCell="P20" sqref="P20"/>
    </sheetView>
  </sheetViews>
  <sheetFormatPr defaultRowHeight="15" x14ac:dyDescent="0.25"/>
  <cols>
    <col min="1" max="1" width="9.28515625" style="348" customWidth="1"/>
    <col min="2" max="2" width="1.140625" style="348" customWidth="1"/>
    <col min="3" max="4" width="10.5703125" customWidth="1"/>
    <col min="5" max="5" width="14.85546875" customWidth="1"/>
    <col min="7" max="7" width="15.85546875" customWidth="1"/>
    <col min="8" max="8" width="24.7109375" customWidth="1"/>
    <col min="9" max="9" width="16.140625" customWidth="1"/>
    <col min="12" max="12" width="1.140625" style="348" customWidth="1"/>
    <col min="13" max="16384" width="9.140625" style="348"/>
  </cols>
  <sheetData>
    <row r="1" spans="2:13" s="342" customFormat="1" ht="15" customHeight="1" x14ac:dyDescent="0.2">
      <c r="B1" s="343"/>
      <c r="C1" s="278"/>
      <c r="D1" s="638" t="s">
        <v>1</v>
      </c>
      <c r="E1" s="638"/>
      <c r="F1" s="638"/>
      <c r="G1" s="638"/>
      <c r="H1" s="638"/>
      <c r="I1" s="638"/>
      <c r="J1" s="638"/>
      <c r="K1" s="638"/>
      <c r="L1" s="351"/>
      <c r="M1" s="352"/>
    </row>
    <row r="2" spans="2:13" s="342" customFormat="1" ht="15.75" customHeight="1" thickBot="1" x14ac:dyDescent="0.25">
      <c r="B2" s="344"/>
      <c r="C2" s="338"/>
      <c r="D2" s="639" t="s">
        <v>292</v>
      </c>
      <c r="E2" s="639"/>
      <c r="F2" s="639"/>
      <c r="G2" s="639"/>
      <c r="H2" s="639"/>
      <c r="I2" s="639"/>
      <c r="J2" s="639"/>
      <c r="K2" s="639"/>
      <c r="L2" s="353"/>
      <c r="M2" s="352"/>
    </row>
    <row r="3" spans="2:13" s="342" customFormat="1" ht="12.75" x14ac:dyDescent="0.2">
      <c r="B3" s="345"/>
      <c r="C3" s="363"/>
      <c r="D3" s="364"/>
      <c r="E3" s="365"/>
      <c r="F3" s="365"/>
      <c r="G3" s="365"/>
      <c r="H3" s="365"/>
      <c r="I3" s="365"/>
      <c r="J3" s="365"/>
      <c r="K3" s="366"/>
      <c r="L3" s="354"/>
      <c r="M3" s="355"/>
    </row>
    <row r="4" spans="2:13" s="342" customFormat="1" ht="13.5" thickBot="1" x14ac:dyDescent="0.25">
      <c r="B4" s="346"/>
      <c r="C4" s="367"/>
      <c r="D4" s="357"/>
      <c r="E4" s="368"/>
      <c r="F4" s="368"/>
      <c r="G4" s="368"/>
      <c r="H4" s="368"/>
      <c r="I4" s="368"/>
      <c r="J4" s="368"/>
      <c r="K4" s="368"/>
      <c r="L4" s="356"/>
      <c r="M4" s="357"/>
    </row>
    <row r="5" spans="2:13" s="342" customFormat="1" ht="13.5" thickBot="1" x14ac:dyDescent="0.25">
      <c r="B5" s="346"/>
      <c r="C5" s="367"/>
      <c r="D5" s="369" t="s">
        <v>3</v>
      </c>
      <c r="E5" s="370">
        <f>Summary!E5</f>
        <v>0</v>
      </c>
      <c r="F5" s="371"/>
      <c r="G5" s="372"/>
      <c r="I5" s="373" t="s">
        <v>90</v>
      </c>
      <c r="J5" s="640">
        <f>Summary!M5</f>
        <v>0</v>
      </c>
      <c r="K5" s="641"/>
      <c r="L5" s="358"/>
      <c r="M5" s="359"/>
    </row>
    <row r="6" spans="2:13" s="342" customFormat="1" ht="13.5" thickBot="1" x14ac:dyDescent="0.25">
      <c r="B6" s="346"/>
      <c r="C6" s="367"/>
      <c r="D6" s="369" t="s">
        <v>91</v>
      </c>
      <c r="E6" s="370">
        <f>Summary!E6</f>
        <v>0</v>
      </c>
      <c r="F6" s="371"/>
      <c r="G6" s="372"/>
      <c r="I6" s="373" t="s">
        <v>2</v>
      </c>
      <c r="J6" s="640">
        <f>Summary!M6</f>
        <v>0</v>
      </c>
      <c r="K6" s="641"/>
      <c r="L6" s="358"/>
      <c r="M6" s="359"/>
    </row>
    <row r="7" spans="2:13" s="342" customFormat="1" ht="12.75" x14ac:dyDescent="0.2">
      <c r="B7" s="347"/>
      <c r="C7" s="374"/>
      <c r="D7" s="375"/>
      <c r="E7" s="376"/>
      <c r="F7" s="376"/>
      <c r="G7" s="376"/>
      <c r="H7" s="376"/>
      <c r="I7" s="376"/>
      <c r="J7" s="377"/>
      <c r="K7" s="377"/>
      <c r="L7" s="360"/>
      <c r="M7" s="357"/>
    </row>
    <row r="8" spans="2:13" x14ac:dyDescent="0.25">
      <c r="B8" s="349"/>
      <c r="C8" s="378" t="s">
        <v>330</v>
      </c>
      <c r="D8" s="348"/>
      <c r="E8" s="379"/>
      <c r="F8" s="379"/>
      <c r="G8" s="379"/>
      <c r="H8" s="379"/>
      <c r="I8" s="379"/>
      <c r="J8" s="379"/>
      <c r="K8" s="379"/>
      <c r="L8" s="361"/>
    </row>
    <row r="9" spans="2:13" x14ac:dyDescent="0.25">
      <c r="B9" s="349"/>
      <c r="C9" s="380" t="s">
        <v>331</v>
      </c>
      <c r="D9" s="380" t="s">
        <v>113</v>
      </c>
      <c r="E9" s="380" t="s">
        <v>333</v>
      </c>
      <c r="F9" s="642" t="s">
        <v>332</v>
      </c>
      <c r="G9" s="643"/>
      <c r="H9" s="643"/>
      <c r="I9" s="643"/>
      <c r="J9" s="643"/>
      <c r="K9" s="644"/>
      <c r="L9" s="361"/>
    </row>
    <row r="10" spans="2:13" x14ac:dyDescent="0.25">
      <c r="B10" s="349"/>
      <c r="C10" s="337"/>
      <c r="D10" s="337"/>
      <c r="E10" s="339"/>
      <c r="F10" s="635"/>
      <c r="G10" s="636"/>
      <c r="H10" s="636"/>
      <c r="I10" s="636"/>
      <c r="J10" s="636"/>
      <c r="K10" s="637"/>
      <c r="L10" s="361"/>
    </row>
    <row r="11" spans="2:13" x14ac:dyDescent="0.25">
      <c r="B11" s="349"/>
      <c r="C11" s="337"/>
      <c r="D11" s="337"/>
      <c r="E11" s="339"/>
      <c r="F11" s="635"/>
      <c r="G11" s="636"/>
      <c r="H11" s="636"/>
      <c r="I11" s="636"/>
      <c r="J11" s="636"/>
      <c r="K11" s="637"/>
      <c r="L11" s="361"/>
    </row>
    <row r="12" spans="2:13" x14ac:dyDescent="0.25">
      <c r="B12" s="349"/>
      <c r="C12" s="337"/>
      <c r="D12" s="337"/>
      <c r="E12" s="339"/>
      <c r="F12" s="635"/>
      <c r="G12" s="636"/>
      <c r="H12" s="636"/>
      <c r="I12" s="636"/>
      <c r="J12" s="636"/>
      <c r="K12" s="637"/>
      <c r="L12" s="361"/>
    </row>
    <row r="13" spans="2:13" x14ac:dyDescent="0.25">
      <c r="B13" s="349"/>
      <c r="C13" s="337"/>
      <c r="D13" s="337"/>
      <c r="E13" s="339"/>
      <c r="F13" s="635"/>
      <c r="G13" s="636"/>
      <c r="H13" s="636"/>
      <c r="I13" s="636"/>
      <c r="J13" s="636"/>
      <c r="K13" s="637"/>
      <c r="L13" s="361"/>
    </row>
    <row r="14" spans="2:13" x14ac:dyDescent="0.25">
      <c r="B14" s="349"/>
      <c r="C14" s="337"/>
      <c r="D14" s="337"/>
      <c r="E14" s="339"/>
      <c r="F14" s="635"/>
      <c r="G14" s="636"/>
      <c r="H14" s="636"/>
      <c r="I14" s="636"/>
      <c r="J14" s="636"/>
      <c r="K14" s="637"/>
      <c r="L14" s="361"/>
    </row>
    <row r="15" spans="2:13" x14ac:dyDescent="0.25">
      <c r="B15" s="349"/>
      <c r="C15" s="337"/>
      <c r="D15" s="337"/>
      <c r="E15" s="339"/>
      <c r="F15" s="635"/>
      <c r="G15" s="636"/>
      <c r="H15" s="636"/>
      <c r="I15" s="636"/>
      <c r="J15" s="636"/>
      <c r="K15" s="637"/>
      <c r="L15" s="361"/>
    </row>
    <row r="16" spans="2:13" x14ac:dyDescent="0.25">
      <c r="B16" s="349"/>
      <c r="C16" s="337"/>
      <c r="D16" s="337"/>
      <c r="E16" s="339"/>
      <c r="F16" s="635"/>
      <c r="G16" s="636"/>
      <c r="H16" s="636"/>
      <c r="I16" s="636"/>
      <c r="J16" s="636"/>
      <c r="K16" s="637"/>
      <c r="L16" s="361"/>
    </row>
    <row r="17" spans="2:12" x14ac:dyDescent="0.25">
      <c r="B17" s="349"/>
      <c r="C17" s="337"/>
      <c r="D17" s="337"/>
      <c r="E17" s="339"/>
      <c r="F17" s="635"/>
      <c r="G17" s="636"/>
      <c r="H17" s="636"/>
      <c r="I17" s="636"/>
      <c r="J17" s="636"/>
      <c r="K17" s="637"/>
      <c r="L17" s="361"/>
    </row>
    <row r="18" spans="2:12" x14ac:dyDescent="0.25">
      <c r="B18" s="349"/>
      <c r="C18" s="337"/>
      <c r="D18" s="337"/>
      <c r="E18" s="339"/>
      <c r="F18" s="635"/>
      <c r="G18" s="636"/>
      <c r="H18" s="636"/>
      <c r="I18" s="636"/>
      <c r="J18" s="636"/>
      <c r="K18" s="637"/>
      <c r="L18" s="361"/>
    </row>
    <row r="19" spans="2:12" x14ac:dyDescent="0.25">
      <c r="B19" s="349"/>
      <c r="C19" s="337"/>
      <c r="D19" s="337"/>
      <c r="E19" s="339"/>
      <c r="F19" s="635"/>
      <c r="G19" s="636"/>
      <c r="H19" s="636"/>
      <c r="I19" s="636"/>
      <c r="J19" s="636"/>
      <c r="K19" s="637"/>
      <c r="L19" s="361"/>
    </row>
    <row r="20" spans="2:12" x14ac:dyDescent="0.25">
      <c r="B20" s="349"/>
      <c r="C20" s="337"/>
      <c r="D20" s="337"/>
      <c r="E20" s="339"/>
      <c r="F20" s="635"/>
      <c r="G20" s="636"/>
      <c r="H20" s="636"/>
      <c r="I20" s="636"/>
      <c r="J20" s="636"/>
      <c r="K20" s="637"/>
      <c r="L20" s="361"/>
    </row>
    <row r="21" spans="2:12" x14ac:dyDescent="0.25">
      <c r="B21" s="349"/>
      <c r="C21" s="337"/>
      <c r="D21" s="337"/>
      <c r="E21" s="339"/>
      <c r="F21" s="635"/>
      <c r="G21" s="636"/>
      <c r="H21" s="636"/>
      <c r="I21" s="636"/>
      <c r="J21" s="636"/>
      <c r="K21" s="637"/>
      <c r="L21" s="361"/>
    </row>
    <row r="22" spans="2:12" x14ac:dyDescent="0.25">
      <c r="B22" s="349"/>
      <c r="C22" s="337"/>
      <c r="D22" s="337"/>
      <c r="E22" s="339"/>
      <c r="F22" s="635"/>
      <c r="G22" s="636"/>
      <c r="H22" s="636"/>
      <c r="I22" s="636"/>
      <c r="J22" s="636"/>
      <c r="K22" s="637"/>
      <c r="L22" s="361"/>
    </row>
    <row r="23" spans="2:12" x14ac:dyDescent="0.25">
      <c r="B23" s="349"/>
      <c r="C23" s="337"/>
      <c r="D23" s="337"/>
      <c r="E23" s="339"/>
      <c r="F23" s="635"/>
      <c r="G23" s="636"/>
      <c r="H23" s="636"/>
      <c r="I23" s="636"/>
      <c r="J23" s="636"/>
      <c r="K23" s="637"/>
      <c r="L23" s="361"/>
    </row>
    <row r="24" spans="2:12" x14ac:dyDescent="0.25">
      <c r="B24" s="349"/>
      <c r="C24" s="337"/>
      <c r="D24" s="337"/>
      <c r="E24" s="339"/>
      <c r="F24" s="635"/>
      <c r="G24" s="636"/>
      <c r="H24" s="636"/>
      <c r="I24" s="636"/>
      <c r="J24" s="636"/>
      <c r="K24" s="637"/>
      <c r="L24" s="361"/>
    </row>
    <row r="25" spans="2:12" x14ac:dyDescent="0.25">
      <c r="B25" s="349"/>
      <c r="C25" s="337"/>
      <c r="D25" s="337"/>
      <c r="E25" s="339"/>
      <c r="F25" s="635"/>
      <c r="G25" s="636"/>
      <c r="H25" s="636"/>
      <c r="I25" s="636"/>
      <c r="J25" s="636"/>
      <c r="K25" s="637"/>
      <c r="L25" s="361"/>
    </row>
    <row r="26" spans="2:12" x14ac:dyDescent="0.25">
      <c r="B26" s="349"/>
      <c r="C26" s="337"/>
      <c r="D26" s="337"/>
      <c r="E26" s="339"/>
      <c r="F26" s="635"/>
      <c r="G26" s="636"/>
      <c r="H26" s="636"/>
      <c r="I26" s="636"/>
      <c r="J26" s="636"/>
      <c r="K26" s="637"/>
      <c r="L26" s="361"/>
    </row>
    <row r="27" spans="2:12" x14ac:dyDescent="0.25">
      <c r="B27" s="349"/>
      <c r="C27" s="337"/>
      <c r="D27" s="337"/>
      <c r="E27" s="339"/>
      <c r="F27" s="635"/>
      <c r="G27" s="636"/>
      <c r="H27" s="636"/>
      <c r="I27" s="636"/>
      <c r="J27" s="636"/>
      <c r="K27" s="637"/>
      <c r="L27" s="361"/>
    </row>
    <row r="28" spans="2:12" x14ac:dyDescent="0.25">
      <c r="B28" s="349"/>
      <c r="C28" s="337"/>
      <c r="D28" s="337"/>
      <c r="E28" s="339"/>
      <c r="F28" s="635"/>
      <c r="G28" s="636"/>
      <c r="H28" s="636"/>
      <c r="I28" s="636"/>
      <c r="J28" s="636"/>
      <c r="K28" s="637"/>
      <c r="L28" s="361"/>
    </row>
    <row r="29" spans="2:12" x14ac:dyDescent="0.25">
      <c r="B29" s="349"/>
      <c r="C29" s="337"/>
      <c r="D29" s="337"/>
      <c r="E29" s="339"/>
      <c r="F29" s="635"/>
      <c r="G29" s="636"/>
      <c r="H29" s="636"/>
      <c r="I29" s="636"/>
      <c r="J29" s="636"/>
      <c r="K29" s="637"/>
      <c r="L29" s="361"/>
    </row>
    <row r="30" spans="2:12" x14ac:dyDescent="0.25">
      <c r="B30" s="349"/>
      <c r="C30" s="337"/>
      <c r="D30" s="337"/>
      <c r="E30" s="339"/>
      <c r="F30" s="635"/>
      <c r="G30" s="636"/>
      <c r="H30" s="636"/>
      <c r="I30" s="636"/>
      <c r="J30" s="636"/>
      <c r="K30" s="637"/>
      <c r="L30" s="361"/>
    </row>
    <row r="31" spans="2:12" x14ac:dyDescent="0.25">
      <c r="B31" s="349"/>
      <c r="C31" s="337"/>
      <c r="D31" s="337"/>
      <c r="E31" s="339"/>
      <c r="F31" s="635"/>
      <c r="G31" s="636"/>
      <c r="H31" s="636"/>
      <c r="I31" s="636"/>
      <c r="J31" s="636"/>
      <c r="K31" s="637"/>
      <c r="L31" s="361"/>
    </row>
    <row r="32" spans="2:12" x14ac:dyDescent="0.25">
      <c r="B32" s="349"/>
      <c r="C32" s="337"/>
      <c r="D32" s="337"/>
      <c r="E32" s="339"/>
      <c r="F32" s="635"/>
      <c r="G32" s="636"/>
      <c r="H32" s="636"/>
      <c r="I32" s="636"/>
      <c r="J32" s="636"/>
      <c r="K32" s="637"/>
      <c r="L32" s="361"/>
    </row>
    <row r="33" spans="2:12" x14ac:dyDescent="0.25">
      <c r="B33" s="349"/>
      <c r="C33" s="337"/>
      <c r="D33" s="337"/>
      <c r="E33" s="339"/>
      <c r="F33" s="635"/>
      <c r="G33" s="636"/>
      <c r="H33" s="636"/>
      <c r="I33" s="636"/>
      <c r="J33" s="636"/>
      <c r="K33" s="637"/>
      <c r="L33" s="361"/>
    </row>
    <row r="34" spans="2:12" x14ac:dyDescent="0.25">
      <c r="B34" s="349"/>
      <c r="C34" s="337"/>
      <c r="D34" s="337"/>
      <c r="E34" s="339"/>
      <c r="F34" s="635"/>
      <c r="G34" s="636"/>
      <c r="H34" s="636"/>
      <c r="I34" s="636"/>
      <c r="J34" s="636"/>
      <c r="K34" s="637"/>
      <c r="L34" s="361"/>
    </row>
    <row r="35" spans="2:12" x14ac:dyDescent="0.25">
      <c r="B35" s="349"/>
      <c r="C35" s="337"/>
      <c r="D35" s="337"/>
      <c r="E35" s="339"/>
      <c r="F35" s="635"/>
      <c r="G35" s="636"/>
      <c r="H35" s="636"/>
      <c r="I35" s="636"/>
      <c r="J35" s="636"/>
      <c r="K35" s="637"/>
      <c r="L35" s="361"/>
    </row>
    <row r="36" spans="2:12" x14ac:dyDescent="0.25">
      <c r="B36" s="349"/>
      <c r="C36" s="337"/>
      <c r="D36" s="337"/>
      <c r="E36" s="339"/>
      <c r="F36" s="635"/>
      <c r="G36" s="636"/>
      <c r="H36" s="636"/>
      <c r="I36" s="636"/>
      <c r="J36" s="636"/>
      <c r="K36" s="637"/>
      <c r="L36" s="361"/>
    </row>
    <row r="37" spans="2:12" ht="15.75" thickBot="1" x14ac:dyDescent="0.3">
      <c r="B37" s="350"/>
      <c r="C37" s="381"/>
      <c r="D37" s="381"/>
      <c r="E37" s="381"/>
      <c r="F37" s="381"/>
      <c r="G37" s="381"/>
      <c r="H37" s="381"/>
      <c r="I37" s="381"/>
      <c r="J37" s="381"/>
      <c r="K37" s="381"/>
      <c r="L37" s="362"/>
    </row>
  </sheetData>
  <sheetProtection algorithmName="SHA-512" hashValue="SZrl10Ga0eRA21IBIxsI1JZuQNZQZ0wrEN3lEPtbzUR4sF4hQtiEo+fDFaLIZBIal3UgWIkXnnQHtijfs2JbDg==" saltValue="vnGSmW6yvoIyY1LwNsywsw==" spinCount="100000" sheet="1" objects="1" scenarios="1" formatColumns="0" insertRows="0"/>
  <mergeCells count="32">
    <mergeCell ref="D1:K1"/>
    <mergeCell ref="D2:K2"/>
    <mergeCell ref="F36:K36"/>
    <mergeCell ref="F30:K30"/>
    <mergeCell ref="F31:K31"/>
    <mergeCell ref="F33:K33"/>
    <mergeCell ref="F34:K34"/>
    <mergeCell ref="F35:K35"/>
    <mergeCell ref="F32:K32"/>
    <mergeCell ref="F11:K11"/>
    <mergeCell ref="F12:K12"/>
    <mergeCell ref="F13:K13"/>
    <mergeCell ref="J5:K5"/>
    <mergeCell ref="J6:K6"/>
    <mergeCell ref="F10:K10"/>
    <mergeCell ref="F9:K9"/>
    <mergeCell ref="F26:K26"/>
    <mergeCell ref="F27:K27"/>
    <mergeCell ref="F28:K28"/>
    <mergeCell ref="F29:K29"/>
    <mergeCell ref="F14:K14"/>
    <mergeCell ref="F15:K15"/>
    <mergeCell ref="F16:K16"/>
    <mergeCell ref="F17:K17"/>
    <mergeCell ref="F18:K18"/>
    <mergeCell ref="F19:K19"/>
    <mergeCell ref="F20:K20"/>
    <mergeCell ref="F21:K21"/>
    <mergeCell ref="F22:K22"/>
    <mergeCell ref="F23:K23"/>
    <mergeCell ref="F24:K24"/>
    <mergeCell ref="F25:K25"/>
  </mergeCells>
  <printOptions horizontalCentered="1"/>
  <pageMargins left="0.5" right="0.5" top="0.5" bottom="0.5" header="0.25" footer="0.2"/>
  <pageSetup orientation="landscape" r:id="rId1"/>
  <headerFooter>
    <oddHeader>&amp;R&amp;D &amp;T</oddHeader>
    <oddFooter>&amp;LForm version of 8/1/19&amp;RAdditional Information
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showGridLines="0" showRowColHeaders="0" zoomScaleNormal="100" zoomScaleSheetLayoutView="96" workbookViewId="0">
      <pane xSplit="5" ySplit="10" topLeftCell="F11" activePane="bottomRight" state="frozen"/>
      <selection activeCell="C10" sqref="C10"/>
      <selection pane="topRight" activeCell="C10" sqref="C10"/>
      <selection pane="bottomLeft" activeCell="C10" sqref="C10"/>
      <selection pane="bottomRight" activeCell="F13" sqref="F13"/>
    </sheetView>
  </sheetViews>
  <sheetFormatPr defaultRowHeight="15" x14ac:dyDescent="0.25"/>
  <cols>
    <col min="1" max="1" width="9.140625" style="388"/>
    <col min="2" max="2" width="1.140625" style="342" customWidth="1"/>
    <col min="3" max="3" width="5.28515625" style="389" customWidth="1"/>
    <col min="4" max="4" width="25.28515625" style="388" customWidth="1"/>
    <col min="5" max="5" width="13.140625" style="388" customWidth="1"/>
    <col min="6" max="8" width="16.140625" style="388" customWidth="1"/>
    <col min="9" max="9" width="17.7109375" style="388" customWidth="1"/>
    <col min="10" max="10" width="1.140625" style="342" customWidth="1"/>
    <col min="11" max="16384" width="9.140625" style="388"/>
  </cols>
  <sheetData>
    <row r="1" spans="1:10" ht="15.75" thickBot="1" x14ac:dyDescent="0.3">
      <c r="B1" s="388"/>
      <c r="J1" s="388"/>
    </row>
    <row r="2" spans="1:10" s="163" customFormat="1" ht="12.75" customHeight="1" x14ac:dyDescent="0.25">
      <c r="B2" s="495" t="s">
        <v>291</v>
      </c>
      <c r="C2" s="496"/>
      <c r="D2" s="496"/>
      <c r="E2" s="496"/>
      <c r="F2" s="496"/>
      <c r="G2" s="496"/>
      <c r="H2" s="496"/>
      <c r="I2" s="496"/>
      <c r="J2" s="497"/>
    </row>
    <row r="3" spans="1:10" s="163" customFormat="1" ht="15.75" customHeight="1" thickBot="1" x14ac:dyDescent="0.3">
      <c r="B3" s="498"/>
      <c r="C3" s="499"/>
      <c r="D3" s="499"/>
      <c r="E3" s="499"/>
      <c r="F3" s="499"/>
      <c r="G3" s="499"/>
      <c r="H3" s="499"/>
      <c r="I3" s="499"/>
      <c r="J3" s="500"/>
    </row>
    <row r="4" spans="1:10" s="163" customFormat="1" ht="15.75" customHeight="1" thickBot="1" x14ac:dyDescent="0.3">
      <c r="B4" s="390"/>
      <c r="C4" s="391"/>
      <c r="D4" s="391"/>
      <c r="E4" s="391"/>
      <c r="F4" s="391"/>
      <c r="G4" s="391"/>
      <c r="H4" s="391"/>
      <c r="I4" s="392" t="s">
        <v>156</v>
      </c>
      <c r="J4" s="393"/>
    </row>
    <row r="5" spans="1:10" s="164" customFormat="1" ht="15.75" thickBot="1" x14ac:dyDescent="0.3">
      <c r="A5" s="388"/>
      <c r="B5" s="346"/>
      <c r="C5" s="165"/>
      <c r="D5" s="165"/>
      <c r="E5" s="165"/>
      <c r="F5" s="165"/>
      <c r="G5" s="165"/>
      <c r="H5" s="165"/>
      <c r="I5" s="394"/>
      <c r="J5" s="395"/>
    </row>
    <row r="6" spans="1:10" s="164" customFormat="1" ht="15.75" thickBot="1" x14ac:dyDescent="0.3">
      <c r="A6" s="388"/>
      <c r="B6" s="346"/>
      <c r="C6" s="165"/>
      <c r="D6" s="396" t="s">
        <v>3</v>
      </c>
      <c r="E6" s="501">
        <f>Summary!E5</f>
        <v>0</v>
      </c>
      <c r="F6" s="502"/>
      <c r="G6" s="503"/>
      <c r="H6" s="397" t="s">
        <v>90</v>
      </c>
      <c r="I6" s="293">
        <f>Summary!M5</f>
        <v>0</v>
      </c>
      <c r="J6" s="395"/>
    </row>
    <row r="7" spans="1:10" s="164" customFormat="1" ht="15.75" thickBot="1" x14ac:dyDescent="0.3">
      <c r="A7" s="388"/>
      <c r="B7" s="346"/>
      <c r="C7" s="165"/>
      <c r="D7" s="166" t="s">
        <v>91</v>
      </c>
      <c r="E7" s="501">
        <f>Summary!E6</f>
        <v>0</v>
      </c>
      <c r="F7" s="502"/>
      <c r="G7" s="503"/>
      <c r="H7" s="166" t="s">
        <v>2</v>
      </c>
      <c r="I7" s="293">
        <f>Summary!M6</f>
        <v>0</v>
      </c>
      <c r="J7" s="398"/>
    </row>
    <row r="8" spans="1:10" s="164" customFormat="1" ht="15.75" thickBot="1" x14ac:dyDescent="0.3">
      <c r="A8" s="388"/>
      <c r="B8" s="399"/>
      <c r="C8" s="287"/>
      <c r="D8" s="287"/>
      <c r="E8" s="287"/>
      <c r="F8" s="287"/>
      <c r="G8" s="287"/>
      <c r="H8" s="287"/>
      <c r="I8" s="400"/>
      <c r="J8" s="401"/>
    </row>
    <row r="9" spans="1:10" s="163" customFormat="1" ht="15.75" customHeight="1" thickBot="1" x14ac:dyDescent="0.3">
      <c r="B9" s="402"/>
      <c r="C9" s="507" t="s">
        <v>367</v>
      </c>
      <c r="D9" s="508"/>
      <c r="E9" s="508"/>
      <c r="F9" s="508"/>
      <c r="G9" s="508"/>
      <c r="H9" s="508"/>
      <c r="I9" s="509"/>
      <c r="J9" s="403"/>
    </row>
    <row r="10" spans="1:10" ht="45" customHeight="1" thickBot="1" x14ac:dyDescent="0.3">
      <c r="B10" s="402"/>
      <c r="C10" s="404" t="s">
        <v>278</v>
      </c>
      <c r="D10" s="405" t="s">
        <v>147</v>
      </c>
      <c r="E10" s="405" t="s">
        <v>263</v>
      </c>
      <c r="F10" s="405" t="s">
        <v>306</v>
      </c>
      <c r="G10" s="405" t="s">
        <v>151</v>
      </c>
      <c r="H10" s="405" t="s">
        <v>152</v>
      </c>
      <c r="I10" s="406" t="s">
        <v>264</v>
      </c>
      <c r="J10" s="403"/>
    </row>
    <row r="11" spans="1:10" x14ac:dyDescent="0.25">
      <c r="B11" s="402"/>
      <c r="C11" s="407">
        <v>1</v>
      </c>
      <c r="D11" s="408" t="s">
        <v>148</v>
      </c>
      <c r="E11" s="409" t="s">
        <v>270</v>
      </c>
      <c r="F11" s="452"/>
      <c r="G11" s="452"/>
      <c r="H11" s="453"/>
      <c r="I11" s="448">
        <f t="shared" ref="I11:I20" si="0">SUM(F11:H11)</f>
        <v>0</v>
      </c>
      <c r="J11" s="403"/>
    </row>
    <row r="12" spans="1:10" s="410" customFormat="1" x14ac:dyDescent="0.25">
      <c r="B12" s="402"/>
      <c r="C12" s="411">
        <v>2</v>
      </c>
      <c r="D12" s="412" t="s">
        <v>273</v>
      </c>
      <c r="E12" s="413" t="s">
        <v>274</v>
      </c>
      <c r="F12" s="454">
        <f>Summary!H25</f>
        <v>0</v>
      </c>
      <c r="G12" s="454">
        <f>Summary!J25</f>
        <v>0</v>
      </c>
      <c r="H12" s="454">
        <f>Summary!K25</f>
        <v>0</v>
      </c>
      <c r="I12" s="448">
        <f t="shared" si="0"/>
        <v>0</v>
      </c>
      <c r="J12" s="403"/>
    </row>
    <row r="13" spans="1:10" x14ac:dyDescent="0.25">
      <c r="B13" s="402"/>
      <c r="C13" s="414">
        <v>3</v>
      </c>
      <c r="D13" s="412" t="s">
        <v>155</v>
      </c>
      <c r="E13" s="415" t="s">
        <v>149</v>
      </c>
      <c r="F13" s="323">
        <f>'Schedule C - Allowed Cost'!M101</f>
        <v>0</v>
      </c>
      <c r="G13" s="323">
        <f>'Schedule C - Allowed Cost'!N101</f>
        <v>0</v>
      </c>
      <c r="H13" s="323">
        <f>'Schedule C - Allowed Cost'!O101</f>
        <v>0</v>
      </c>
      <c r="I13" s="324">
        <f t="shared" si="0"/>
        <v>0</v>
      </c>
      <c r="J13" s="403"/>
    </row>
    <row r="14" spans="1:10" x14ac:dyDescent="0.25">
      <c r="B14" s="402"/>
      <c r="C14" s="414">
        <v>4</v>
      </c>
      <c r="D14" s="412" t="s">
        <v>153</v>
      </c>
      <c r="E14" s="415" t="s">
        <v>154</v>
      </c>
      <c r="F14" s="447"/>
      <c r="G14" s="447"/>
      <c r="H14" s="447"/>
      <c r="I14" s="448">
        <f t="shared" si="0"/>
        <v>0</v>
      </c>
      <c r="J14" s="403"/>
    </row>
    <row r="15" spans="1:10" x14ac:dyDescent="0.25">
      <c r="B15" s="402"/>
      <c r="C15" s="414">
        <v>5</v>
      </c>
      <c r="D15" s="319"/>
      <c r="E15" s="310"/>
      <c r="F15" s="447"/>
      <c r="G15" s="447"/>
      <c r="H15" s="447">
        <v>0</v>
      </c>
      <c r="I15" s="448">
        <f t="shared" si="0"/>
        <v>0</v>
      </c>
      <c r="J15" s="403"/>
    </row>
    <row r="16" spans="1:10" x14ac:dyDescent="0.25">
      <c r="B16" s="416"/>
      <c r="C16" s="414">
        <v>6</v>
      </c>
      <c r="D16" s="319"/>
      <c r="E16" s="310"/>
      <c r="F16" s="447"/>
      <c r="G16" s="447"/>
      <c r="H16" s="449"/>
      <c r="I16" s="448">
        <f t="shared" si="0"/>
        <v>0</v>
      </c>
      <c r="J16" s="417"/>
    </row>
    <row r="17" spans="2:10" x14ac:dyDescent="0.25">
      <c r="B17" s="418"/>
      <c r="C17" s="414">
        <v>7</v>
      </c>
      <c r="D17" s="319"/>
      <c r="E17" s="310"/>
      <c r="F17" s="447"/>
      <c r="G17" s="447"/>
      <c r="H17" s="450"/>
      <c r="I17" s="448">
        <f t="shared" si="0"/>
        <v>0</v>
      </c>
      <c r="J17" s="419"/>
    </row>
    <row r="18" spans="2:10" x14ac:dyDescent="0.25">
      <c r="B18" s="418"/>
      <c r="C18" s="414">
        <v>8</v>
      </c>
      <c r="D18" s="320"/>
      <c r="E18" s="310"/>
      <c r="F18" s="447"/>
      <c r="G18" s="447"/>
      <c r="H18" s="447"/>
      <c r="I18" s="448">
        <f t="shared" si="0"/>
        <v>0</v>
      </c>
      <c r="J18" s="419"/>
    </row>
    <row r="19" spans="2:10" x14ac:dyDescent="0.25">
      <c r="B19" s="418"/>
      <c r="C19" s="414">
        <v>9</v>
      </c>
      <c r="D19" s="320"/>
      <c r="E19" s="310"/>
      <c r="F19" s="449"/>
      <c r="G19" s="449"/>
      <c r="H19" s="449"/>
      <c r="I19" s="448">
        <f t="shared" si="0"/>
        <v>0</v>
      </c>
      <c r="J19" s="419"/>
    </row>
    <row r="20" spans="2:10" ht="15.75" thickBot="1" x14ac:dyDescent="0.3">
      <c r="B20" s="418"/>
      <c r="C20" s="414">
        <v>10</v>
      </c>
      <c r="D20" s="321"/>
      <c r="E20" s="322"/>
      <c r="F20" s="451"/>
      <c r="G20" s="451"/>
      <c r="H20" s="451"/>
      <c r="I20" s="448">
        <f t="shared" si="0"/>
        <v>0</v>
      </c>
      <c r="J20" s="419"/>
    </row>
    <row r="21" spans="2:10" ht="15.75" thickBot="1" x14ac:dyDescent="0.3">
      <c r="B21" s="418"/>
      <c r="C21" s="504" t="s">
        <v>150</v>
      </c>
      <c r="D21" s="505"/>
      <c r="E21" s="505"/>
      <c r="F21" s="505"/>
      <c r="G21" s="505"/>
      <c r="H21" s="505"/>
      <c r="I21" s="506"/>
      <c r="J21" s="419"/>
    </row>
    <row r="22" spans="2:10" ht="44.25" customHeight="1" thickBot="1" x14ac:dyDescent="0.3">
      <c r="B22" s="418"/>
      <c r="C22" s="420"/>
      <c r="D22" s="405" t="s">
        <v>265</v>
      </c>
      <c r="E22" s="405" t="s">
        <v>279</v>
      </c>
      <c r="F22" s="405" t="s">
        <v>266</v>
      </c>
      <c r="G22" s="405" t="s">
        <v>267</v>
      </c>
      <c r="H22" s="405" t="s">
        <v>146</v>
      </c>
      <c r="I22" s="406" t="s">
        <v>268</v>
      </c>
      <c r="J22" s="419"/>
    </row>
    <row r="23" spans="2:10" x14ac:dyDescent="0.25">
      <c r="B23" s="418"/>
      <c r="C23" s="421">
        <v>11</v>
      </c>
      <c r="D23" s="422" t="str">
        <f>D11</f>
        <v>Square Footage</v>
      </c>
      <c r="E23" s="423" t="str">
        <f>E11</f>
        <v>SF</v>
      </c>
      <c r="F23" s="326" t="str">
        <f>IF(F11=0,"0",F11/$I11)</f>
        <v>0</v>
      </c>
      <c r="G23" s="326" t="str">
        <f>IF(G11=0,"0",G11/$I11)</f>
        <v>0</v>
      </c>
      <c r="H23" s="326" t="str">
        <f>IF(H11=0,"0",H11/$I11)</f>
        <v>0</v>
      </c>
      <c r="I23" s="424">
        <f>SUM(F23:H23)</f>
        <v>0</v>
      </c>
      <c r="J23" s="419"/>
    </row>
    <row r="24" spans="2:10" s="428" customFormat="1" x14ac:dyDescent="0.25">
      <c r="B24" s="418"/>
      <c r="C24" s="425">
        <v>12</v>
      </c>
      <c r="D24" s="422" t="str">
        <f t="shared" ref="D24" si="1">D12</f>
        <v>Resident Days</v>
      </c>
      <c r="E24" s="426" t="str">
        <f t="shared" ref="E24:E32" si="2">E12</f>
        <v>RD</v>
      </c>
      <c r="F24" s="325" t="str">
        <f t="shared" ref="F24:H24" si="3">IF(F12=0,"0",F12/$I12)</f>
        <v>0</v>
      </c>
      <c r="G24" s="325" t="str">
        <f t="shared" si="3"/>
        <v>0</v>
      </c>
      <c r="H24" s="325" t="str">
        <f t="shared" si="3"/>
        <v>0</v>
      </c>
      <c r="I24" s="427">
        <f>SUM(F24:H24)</f>
        <v>0</v>
      </c>
      <c r="J24" s="419"/>
    </row>
    <row r="25" spans="2:10" x14ac:dyDescent="0.25">
      <c r="B25" s="418"/>
      <c r="C25" s="425">
        <v>13</v>
      </c>
      <c r="D25" s="422" t="str">
        <f t="shared" ref="D25" si="4">D13</f>
        <v>Accumulated Cost</v>
      </c>
      <c r="E25" s="426" t="str">
        <f t="shared" si="2"/>
        <v>AC</v>
      </c>
      <c r="F25" s="325" t="str">
        <f t="shared" ref="F25:H25" si="5">IF(F13=0,"0",F13/$I13)</f>
        <v>0</v>
      </c>
      <c r="G25" s="325" t="str">
        <f t="shared" si="5"/>
        <v>0</v>
      </c>
      <c r="H25" s="325" t="str">
        <f t="shared" si="5"/>
        <v>0</v>
      </c>
      <c r="I25" s="427">
        <f>SUM(F25:H25)</f>
        <v>0</v>
      </c>
      <c r="J25" s="419"/>
    </row>
    <row r="26" spans="2:10" ht="15" customHeight="1" x14ac:dyDescent="0.25">
      <c r="B26" s="418"/>
      <c r="C26" s="425">
        <v>14</v>
      </c>
      <c r="D26" s="422" t="str">
        <f t="shared" ref="D26" si="6">D14</f>
        <v>Meals Served</v>
      </c>
      <c r="E26" s="426" t="str">
        <f t="shared" si="2"/>
        <v>MS</v>
      </c>
      <c r="F26" s="325" t="str">
        <f t="shared" ref="F26:H26" si="7">IF(F14=0,"0",F14/$I14)</f>
        <v>0</v>
      </c>
      <c r="G26" s="325" t="str">
        <f t="shared" si="7"/>
        <v>0</v>
      </c>
      <c r="H26" s="325" t="str">
        <f t="shared" si="7"/>
        <v>0</v>
      </c>
      <c r="I26" s="427">
        <f>SUM(F26:H26)</f>
        <v>0</v>
      </c>
      <c r="J26" s="419"/>
    </row>
    <row r="27" spans="2:10" x14ac:dyDescent="0.25">
      <c r="B27" s="429"/>
      <c r="C27" s="425">
        <v>15</v>
      </c>
      <c r="D27" s="422">
        <f>D15</f>
        <v>0</v>
      </c>
      <c r="E27" s="426">
        <f t="shared" si="2"/>
        <v>0</v>
      </c>
      <c r="F27" s="325" t="str">
        <f t="shared" ref="F27:H27" si="8">IF(F15=0,"0",F15/$I15)</f>
        <v>0</v>
      </c>
      <c r="G27" s="325" t="str">
        <f t="shared" si="8"/>
        <v>0</v>
      </c>
      <c r="H27" s="325" t="str">
        <f t="shared" si="8"/>
        <v>0</v>
      </c>
      <c r="I27" s="427">
        <f>SUM(F27:H27)</f>
        <v>0</v>
      </c>
      <c r="J27" s="430"/>
    </row>
    <row r="28" spans="2:10" x14ac:dyDescent="0.25">
      <c r="B28" s="431"/>
      <c r="C28" s="425">
        <v>16</v>
      </c>
      <c r="D28" s="422">
        <f t="shared" ref="D28:D31" si="9">D16</f>
        <v>0</v>
      </c>
      <c r="E28" s="426">
        <f t="shared" si="2"/>
        <v>0</v>
      </c>
      <c r="F28" s="432" t="str">
        <f t="shared" ref="F28:H28" si="10">IF(F16=0,"0",F16/$I16)</f>
        <v>0</v>
      </c>
      <c r="G28" s="432" t="str">
        <f t="shared" si="10"/>
        <v>0</v>
      </c>
      <c r="H28" s="325" t="str">
        <f t="shared" si="10"/>
        <v>0</v>
      </c>
      <c r="I28" s="427">
        <f>SUM(H28:H28)</f>
        <v>0</v>
      </c>
      <c r="J28" s="433"/>
    </row>
    <row r="29" spans="2:10" x14ac:dyDescent="0.25">
      <c r="B29" s="431"/>
      <c r="C29" s="425">
        <v>17</v>
      </c>
      <c r="D29" s="422">
        <f t="shared" si="9"/>
        <v>0</v>
      </c>
      <c r="E29" s="426">
        <f t="shared" si="2"/>
        <v>0</v>
      </c>
      <c r="F29" s="432" t="str">
        <f t="shared" ref="F29:H29" si="11">IF(F17=0,"0",F17/$I17)</f>
        <v>0</v>
      </c>
      <c r="G29" s="432" t="str">
        <f t="shared" si="11"/>
        <v>0</v>
      </c>
      <c r="H29" s="325" t="str">
        <f t="shared" si="11"/>
        <v>0</v>
      </c>
      <c r="I29" s="427">
        <f t="shared" ref="I29:I32" si="12">SUM(H29:H29)</f>
        <v>0</v>
      </c>
      <c r="J29" s="433"/>
    </row>
    <row r="30" spans="2:10" x14ac:dyDescent="0.25">
      <c r="B30" s="431"/>
      <c r="C30" s="425">
        <v>18</v>
      </c>
      <c r="D30" s="422">
        <f t="shared" si="9"/>
        <v>0</v>
      </c>
      <c r="E30" s="426">
        <f t="shared" si="2"/>
        <v>0</v>
      </c>
      <c r="F30" s="432" t="str">
        <f t="shared" ref="F30:H30" si="13">IF(F18=0,"0",F18/$I18)</f>
        <v>0</v>
      </c>
      <c r="G30" s="432" t="str">
        <f t="shared" si="13"/>
        <v>0</v>
      </c>
      <c r="H30" s="325" t="str">
        <f t="shared" si="13"/>
        <v>0</v>
      </c>
      <c r="I30" s="427">
        <f t="shared" si="12"/>
        <v>0</v>
      </c>
      <c r="J30" s="433"/>
    </row>
    <row r="31" spans="2:10" x14ac:dyDescent="0.25">
      <c r="B31" s="431"/>
      <c r="C31" s="425">
        <v>19</v>
      </c>
      <c r="D31" s="422">
        <f t="shared" si="9"/>
        <v>0</v>
      </c>
      <c r="E31" s="426">
        <f t="shared" si="2"/>
        <v>0</v>
      </c>
      <c r="F31" s="432" t="str">
        <f t="shared" ref="F31:H31" si="14">IF(F19=0,"0",F19/$I19)</f>
        <v>0</v>
      </c>
      <c r="G31" s="432" t="str">
        <f t="shared" si="14"/>
        <v>0</v>
      </c>
      <c r="H31" s="325" t="str">
        <f t="shared" si="14"/>
        <v>0</v>
      </c>
      <c r="I31" s="427">
        <f t="shared" si="12"/>
        <v>0</v>
      </c>
      <c r="J31" s="433"/>
    </row>
    <row r="32" spans="2:10" ht="15.75" thickBot="1" x14ac:dyDescent="0.3">
      <c r="B32" s="431"/>
      <c r="C32" s="434">
        <v>20</v>
      </c>
      <c r="D32" s="435">
        <f>D20</f>
        <v>0</v>
      </c>
      <c r="E32" s="436">
        <f t="shared" si="2"/>
        <v>0</v>
      </c>
      <c r="F32" s="437" t="str">
        <f t="shared" ref="F32:H32" si="15">IF(F20=0,"0",F20/$I20)</f>
        <v>0</v>
      </c>
      <c r="G32" s="437" t="str">
        <f t="shared" si="15"/>
        <v>0</v>
      </c>
      <c r="H32" s="327" t="str">
        <f t="shared" si="15"/>
        <v>0</v>
      </c>
      <c r="I32" s="438">
        <f t="shared" si="12"/>
        <v>0</v>
      </c>
      <c r="J32" s="433"/>
    </row>
    <row r="33" spans="2:10" ht="15.75" thickBot="1" x14ac:dyDescent="0.3">
      <c r="B33" s="439"/>
      <c r="C33" s="440"/>
      <c r="D33" s="441"/>
      <c r="E33" s="441"/>
      <c r="F33" s="441"/>
      <c r="G33" s="441"/>
      <c r="H33" s="441"/>
      <c r="I33" s="441"/>
      <c r="J33" s="442"/>
    </row>
  </sheetData>
  <sheetProtection algorithmName="SHA-512" hashValue="KeG3u9Of8KV21D9IYXW4ih5iTslZd3/y+oczM3xuIcLK073NvXAdb3pQqx7vkWank8pIIfpdk/gQinxCOLHNXQ==" saltValue="lQJECXdO+VrvEJP7kLm4mA==" spinCount="100000" sheet="1" objects="1" scenarios="1" formatColumns="0"/>
  <mergeCells count="5">
    <mergeCell ref="B2:J3"/>
    <mergeCell ref="E6:G6"/>
    <mergeCell ref="E7:G7"/>
    <mergeCell ref="C21:I21"/>
    <mergeCell ref="C9:I9"/>
  </mergeCells>
  <conditionalFormatting sqref="E6">
    <cfRule type="cellIs" dxfId="1" priority="2" operator="equal">
      <formula>0</formula>
    </cfRule>
  </conditionalFormatting>
  <conditionalFormatting sqref="E7">
    <cfRule type="cellIs" dxfId="0" priority="1" operator="equal">
      <formula>0</formula>
    </cfRule>
  </conditionalFormatting>
  <dataValidations count="1">
    <dataValidation allowBlank="1" showInputMessage="1" showErrorMessage="1" promptTitle="Provider Number" sqref="E7"/>
  </dataValidations>
  <printOptions horizontalCentered="1" verticalCentered="1"/>
  <pageMargins left="0.25" right="0.25" top="0.25" bottom="0.25" header="0.3" footer="0.3"/>
  <pageSetup orientation="landscape" r:id="rId1"/>
  <headerFooter>
    <oddHeader>&amp;R&amp;D&amp;T</oddHeader>
    <oddFooter>&amp;LForm version of 8/1/19&amp;RStatistical Bases/Allocations Schedule     
&amp;P of &amp;N</oddFooter>
  </headerFooter>
  <ignoredErrors>
    <ignoredError sqref="F28:G3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8"/>
  <sheetViews>
    <sheetView showGridLines="0" showRowColHeaders="0" zoomScale="120" zoomScaleNormal="120" workbookViewId="0">
      <pane xSplit="5" ySplit="8" topLeftCell="F9" activePane="bottomRight" state="frozen"/>
      <selection activeCell="C10" sqref="C10"/>
      <selection pane="topRight" activeCell="C10" sqref="C10"/>
      <selection pane="bottomLeft" activeCell="C10" sqref="C10"/>
      <selection pane="bottomRight" activeCell="F10" sqref="F10"/>
    </sheetView>
  </sheetViews>
  <sheetFormatPr defaultRowHeight="12.75" x14ac:dyDescent="0.2"/>
  <cols>
    <col min="1" max="1" width="4" style="1" customWidth="1"/>
    <col min="2" max="2" width="1.140625" style="7" customWidth="1"/>
    <col min="3" max="3" width="4.28515625" style="12" customWidth="1"/>
    <col min="4" max="4" width="20.5703125" style="1" customWidth="1"/>
    <col min="5" max="5" width="13.140625" style="1" customWidth="1"/>
    <col min="6" max="7" width="19.7109375" style="1" customWidth="1"/>
    <col min="8" max="8" width="19.42578125" style="1" customWidth="1"/>
    <col min="9" max="9" width="1.140625" style="7" customWidth="1"/>
    <col min="10" max="10" width="6.7109375" style="1" customWidth="1"/>
    <col min="11" max="16384" width="9.140625" style="1"/>
  </cols>
  <sheetData>
    <row r="1" spans="2:9" ht="15" customHeight="1" x14ac:dyDescent="0.2">
      <c r="B1" s="478" t="s">
        <v>1</v>
      </c>
      <c r="C1" s="479"/>
      <c r="D1" s="479"/>
      <c r="E1" s="479"/>
      <c r="F1" s="479"/>
      <c r="G1" s="479"/>
      <c r="H1" s="479"/>
      <c r="I1" s="480"/>
    </row>
    <row r="2" spans="2:9" ht="13.5" thickBot="1" x14ac:dyDescent="0.25">
      <c r="B2" s="481" t="s">
        <v>292</v>
      </c>
      <c r="C2" s="482"/>
      <c r="D2" s="482"/>
      <c r="E2" s="482"/>
      <c r="F2" s="482"/>
      <c r="G2" s="482"/>
      <c r="H2" s="482"/>
      <c r="I2" s="483"/>
    </row>
    <row r="3" spans="2:9" ht="13.5" thickBot="1" x14ac:dyDescent="0.25">
      <c r="B3" s="274"/>
      <c r="C3" s="280"/>
      <c r="D3" s="37"/>
      <c r="E3" s="37"/>
      <c r="F3" s="37"/>
      <c r="G3" s="37"/>
      <c r="H3" s="213" t="s">
        <v>95</v>
      </c>
      <c r="I3" s="39"/>
    </row>
    <row r="4" spans="2:9" ht="6.75" customHeight="1" thickBot="1" x14ac:dyDescent="0.25">
      <c r="B4" s="199"/>
      <c r="C4" s="281"/>
      <c r="D4" s="3"/>
      <c r="E4" s="3"/>
      <c r="F4" s="3"/>
      <c r="G4" s="3"/>
      <c r="H4" s="3"/>
      <c r="I4" s="5"/>
    </row>
    <row r="5" spans="2:9" ht="15.75" customHeight="1" thickBot="1" x14ac:dyDescent="0.25">
      <c r="B5" s="199"/>
      <c r="C5" s="224"/>
      <c r="D5" s="9" t="s">
        <v>3</v>
      </c>
      <c r="E5" s="516">
        <f>Summary!E5</f>
        <v>0</v>
      </c>
      <c r="F5" s="517"/>
      <c r="G5" s="9" t="s">
        <v>90</v>
      </c>
      <c r="H5" s="294">
        <f>Summary!M5</f>
        <v>0</v>
      </c>
      <c r="I5" s="273"/>
    </row>
    <row r="6" spans="2:9" ht="15.75" customHeight="1" thickBot="1" x14ac:dyDescent="0.25">
      <c r="B6" s="199"/>
      <c r="C6" s="224"/>
      <c r="D6" s="9" t="s">
        <v>91</v>
      </c>
      <c r="E6" s="516">
        <f>Summary!E6</f>
        <v>0</v>
      </c>
      <c r="F6" s="517"/>
      <c r="G6" s="9" t="s">
        <v>2</v>
      </c>
      <c r="H6" s="294">
        <f>Summary!M6</f>
        <v>0</v>
      </c>
      <c r="I6" s="273"/>
    </row>
    <row r="7" spans="2:9" ht="6.75" customHeight="1" thickBot="1" x14ac:dyDescent="0.25">
      <c r="B7" s="199"/>
      <c r="C7" s="282"/>
      <c r="D7" s="14"/>
      <c r="E7" s="14"/>
      <c r="F7" s="14"/>
      <c r="G7" s="14"/>
      <c r="H7" s="14"/>
      <c r="I7" s="266"/>
    </row>
    <row r="8" spans="2:9" ht="65.25" customHeight="1" thickBot="1" x14ac:dyDescent="0.25">
      <c r="B8" s="268"/>
      <c r="C8" s="44" t="s">
        <v>113</v>
      </c>
      <c r="D8" s="518" t="s">
        <v>365</v>
      </c>
      <c r="E8" s="519"/>
      <c r="F8" s="45" t="s">
        <v>138</v>
      </c>
      <c r="G8" s="43" t="s">
        <v>190</v>
      </c>
      <c r="H8" s="43" t="s">
        <v>139</v>
      </c>
      <c r="I8" s="191"/>
    </row>
    <row r="9" spans="2:9" x14ac:dyDescent="0.2">
      <c r="B9" s="267"/>
      <c r="C9" s="283"/>
      <c r="D9" s="284" t="s">
        <v>12</v>
      </c>
      <c r="E9" s="284"/>
      <c r="F9" s="284"/>
      <c r="G9" s="284"/>
      <c r="H9" s="285"/>
      <c r="I9" s="266"/>
    </row>
    <row r="10" spans="2:9" x14ac:dyDescent="0.2">
      <c r="B10" s="267"/>
      <c r="C10" s="177">
        <v>1</v>
      </c>
      <c r="D10" s="512" t="s">
        <v>16</v>
      </c>
      <c r="E10" s="513"/>
      <c r="F10" s="311"/>
      <c r="G10" s="311"/>
      <c r="H10" s="312">
        <v>1</v>
      </c>
      <c r="I10" s="266"/>
    </row>
    <row r="11" spans="2:9" x14ac:dyDescent="0.2">
      <c r="B11" s="267"/>
      <c r="C11" s="177"/>
      <c r="D11" s="7"/>
      <c r="E11" s="7"/>
      <c r="F11" s="7"/>
      <c r="G11" s="7"/>
      <c r="H11" s="5"/>
      <c r="I11" s="266"/>
    </row>
    <row r="12" spans="2:9" x14ac:dyDescent="0.2">
      <c r="B12" s="267"/>
      <c r="C12" s="283"/>
      <c r="D12" s="284" t="s">
        <v>13</v>
      </c>
      <c r="E12" s="284"/>
      <c r="F12" s="284"/>
      <c r="G12" s="284"/>
      <c r="H12" s="285"/>
      <c r="I12" s="266"/>
    </row>
    <row r="13" spans="2:9" x14ac:dyDescent="0.2">
      <c r="B13" s="267"/>
      <c r="C13" s="177">
        <v>2</v>
      </c>
      <c r="D13" s="512" t="s">
        <v>20</v>
      </c>
      <c r="E13" s="513"/>
      <c r="F13" s="311"/>
      <c r="G13" s="311"/>
      <c r="H13" s="312">
        <v>91</v>
      </c>
      <c r="I13" s="266"/>
    </row>
    <row r="14" spans="2:9" x14ac:dyDescent="0.2">
      <c r="B14" s="267"/>
      <c r="C14" s="177">
        <v>3</v>
      </c>
      <c r="D14" s="512" t="s">
        <v>23</v>
      </c>
      <c r="E14" s="513"/>
      <c r="F14" s="311"/>
      <c r="G14" s="311"/>
      <c r="H14" s="312"/>
      <c r="I14" s="266"/>
    </row>
    <row r="15" spans="2:9" x14ac:dyDescent="0.2">
      <c r="B15" s="267"/>
      <c r="C15" s="177">
        <v>4</v>
      </c>
      <c r="D15" s="512" t="s">
        <v>358</v>
      </c>
      <c r="E15" s="513"/>
      <c r="F15" s="311"/>
      <c r="G15" s="311"/>
      <c r="H15" s="312">
        <v>5</v>
      </c>
      <c r="I15" s="266"/>
    </row>
    <row r="16" spans="2:9" x14ac:dyDescent="0.2">
      <c r="B16" s="6"/>
      <c r="C16" s="177">
        <v>5</v>
      </c>
      <c r="D16" s="512" t="s">
        <v>15</v>
      </c>
      <c r="E16" s="513"/>
      <c r="F16" s="311"/>
      <c r="G16" s="311"/>
      <c r="H16" s="312">
        <v>4</v>
      </c>
      <c r="I16" s="5"/>
    </row>
    <row r="17" spans="2:9" x14ac:dyDescent="0.2">
      <c r="B17" s="277"/>
      <c r="C17" s="177">
        <v>6</v>
      </c>
      <c r="D17" s="512" t="s">
        <v>21</v>
      </c>
      <c r="E17" s="513"/>
      <c r="F17" s="311"/>
      <c r="G17" s="311"/>
      <c r="H17" s="312">
        <v>27</v>
      </c>
      <c r="I17" s="197"/>
    </row>
    <row r="18" spans="2:9" x14ac:dyDescent="0.2">
      <c r="B18" s="277"/>
      <c r="C18" s="177">
        <v>7</v>
      </c>
      <c r="D18" s="512" t="s">
        <v>14</v>
      </c>
      <c r="E18" s="513"/>
      <c r="F18" s="311"/>
      <c r="G18" s="311"/>
      <c r="H18" s="312">
        <v>5</v>
      </c>
      <c r="I18" s="197"/>
    </row>
    <row r="19" spans="2:9" x14ac:dyDescent="0.2">
      <c r="B19" s="277"/>
      <c r="C19" s="177">
        <v>8</v>
      </c>
      <c r="D19" s="512" t="s">
        <v>19</v>
      </c>
      <c r="E19" s="513"/>
      <c r="F19" s="311"/>
      <c r="G19" s="311"/>
      <c r="H19" s="312">
        <v>6</v>
      </c>
      <c r="I19" s="197"/>
    </row>
    <row r="20" spans="2:9" x14ac:dyDescent="0.2">
      <c r="B20" s="277"/>
      <c r="C20" s="177">
        <v>9</v>
      </c>
      <c r="D20" s="512" t="s">
        <v>17</v>
      </c>
      <c r="E20" s="513"/>
      <c r="F20" s="311"/>
      <c r="G20" s="311"/>
      <c r="H20" s="312">
        <v>8</v>
      </c>
      <c r="I20" s="197"/>
    </row>
    <row r="21" spans="2:9" x14ac:dyDescent="0.2">
      <c r="B21" s="277"/>
      <c r="C21" s="177">
        <v>10</v>
      </c>
      <c r="D21" s="512" t="s">
        <v>334</v>
      </c>
      <c r="E21" s="513"/>
      <c r="F21" s="311"/>
      <c r="G21" s="311"/>
      <c r="H21" s="312">
        <v>10</v>
      </c>
      <c r="I21" s="197"/>
    </row>
    <row r="22" spans="2:9" x14ac:dyDescent="0.2">
      <c r="B22" s="277"/>
      <c r="C22" s="177">
        <v>11</v>
      </c>
      <c r="D22" s="512" t="s">
        <v>335</v>
      </c>
      <c r="E22" s="513"/>
      <c r="F22" s="311"/>
      <c r="G22" s="311"/>
      <c r="H22" s="312">
        <v>11</v>
      </c>
      <c r="I22" s="197"/>
    </row>
    <row r="23" spans="2:9" x14ac:dyDescent="0.2">
      <c r="B23" s="277"/>
      <c r="C23" s="177">
        <v>12</v>
      </c>
      <c r="D23" s="514" t="s">
        <v>336</v>
      </c>
      <c r="E23" s="515"/>
      <c r="F23" s="311"/>
      <c r="G23" s="311"/>
      <c r="H23" s="312">
        <v>12</v>
      </c>
      <c r="I23" s="197"/>
    </row>
    <row r="24" spans="2:9" x14ac:dyDescent="0.2">
      <c r="B24" s="277"/>
      <c r="C24" s="177">
        <v>13</v>
      </c>
      <c r="D24" s="512" t="s">
        <v>22</v>
      </c>
      <c r="E24" s="513"/>
      <c r="F24" s="311"/>
      <c r="G24" s="311"/>
      <c r="H24" s="312"/>
      <c r="I24" s="197"/>
    </row>
    <row r="25" spans="2:9" x14ac:dyDescent="0.2">
      <c r="B25" s="277"/>
      <c r="C25" s="177">
        <v>14</v>
      </c>
      <c r="D25" s="514"/>
      <c r="E25" s="515"/>
      <c r="F25" s="311"/>
      <c r="G25" s="311"/>
      <c r="H25" s="312"/>
      <c r="I25" s="197"/>
    </row>
    <row r="26" spans="2:9" x14ac:dyDescent="0.2">
      <c r="B26" s="277"/>
      <c r="C26" s="177">
        <v>15</v>
      </c>
      <c r="D26" s="514"/>
      <c r="E26" s="515"/>
      <c r="F26" s="311"/>
      <c r="G26" s="311"/>
      <c r="H26" s="312"/>
      <c r="I26" s="197"/>
    </row>
    <row r="27" spans="2:9" x14ac:dyDescent="0.2">
      <c r="B27" s="277"/>
      <c r="C27" s="177">
        <v>16</v>
      </c>
      <c r="D27" s="514"/>
      <c r="E27" s="515"/>
      <c r="F27" s="311"/>
      <c r="G27" s="311"/>
      <c r="H27" s="312"/>
      <c r="I27" s="266"/>
    </row>
    <row r="28" spans="2:9" x14ac:dyDescent="0.2">
      <c r="B28" s="6"/>
      <c r="C28" s="177">
        <v>17</v>
      </c>
      <c r="D28" s="514"/>
      <c r="E28" s="515"/>
      <c r="F28" s="311"/>
      <c r="G28" s="311"/>
      <c r="H28" s="312"/>
      <c r="I28" s="5"/>
    </row>
    <row r="29" spans="2:9" x14ac:dyDescent="0.2">
      <c r="B29" s="6"/>
      <c r="C29" s="177">
        <v>18</v>
      </c>
      <c r="D29" s="514"/>
      <c r="E29" s="515"/>
      <c r="F29" s="311"/>
      <c r="G29" s="311"/>
      <c r="H29" s="312"/>
      <c r="I29" s="5"/>
    </row>
    <row r="30" spans="2:9" x14ac:dyDescent="0.2">
      <c r="B30" s="6"/>
      <c r="C30" s="177">
        <v>19</v>
      </c>
      <c r="D30" s="514"/>
      <c r="E30" s="515"/>
      <c r="F30" s="311"/>
      <c r="G30" s="311"/>
      <c r="H30" s="312"/>
      <c r="I30" s="5"/>
    </row>
    <row r="31" spans="2:9" x14ac:dyDescent="0.2">
      <c r="B31" s="6"/>
      <c r="C31" s="177">
        <v>20</v>
      </c>
      <c r="D31" s="514"/>
      <c r="E31" s="515"/>
      <c r="F31" s="311"/>
      <c r="G31" s="311"/>
      <c r="H31" s="312"/>
      <c r="I31" s="5"/>
    </row>
    <row r="32" spans="2:9" x14ac:dyDescent="0.2">
      <c r="B32" s="6"/>
      <c r="C32" s="177">
        <v>21</v>
      </c>
      <c r="D32" s="514"/>
      <c r="E32" s="515"/>
      <c r="F32" s="311"/>
      <c r="G32" s="311"/>
      <c r="H32" s="312"/>
      <c r="I32" s="5"/>
    </row>
    <row r="33" spans="2:9" x14ac:dyDescent="0.2">
      <c r="B33" s="6"/>
      <c r="C33" s="177">
        <v>22</v>
      </c>
      <c r="D33" s="514"/>
      <c r="E33" s="515"/>
      <c r="F33" s="311"/>
      <c r="G33" s="311"/>
      <c r="H33" s="312"/>
      <c r="I33" s="5"/>
    </row>
    <row r="34" spans="2:9" x14ac:dyDescent="0.2">
      <c r="B34" s="6"/>
      <c r="C34" s="177">
        <v>23</v>
      </c>
      <c r="D34" s="514"/>
      <c r="E34" s="515"/>
      <c r="F34" s="311"/>
      <c r="G34" s="311"/>
      <c r="H34" s="312"/>
      <c r="I34" s="5"/>
    </row>
    <row r="35" spans="2:9" x14ac:dyDescent="0.2">
      <c r="B35" s="6"/>
      <c r="C35" s="235">
        <v>24</v>
      </c>
      <c r="D35" s="232" t="s">
        <v>24</v>
      </c>
      <c r="E35" s="232"/>
      <c r="F35" s="234">
        <f>SUM(F13:F34)</f>
        <v>0</v>
      </c>
      <c r="G35" s="234">
        <f>SUM(G13:G34)</f>
        <v>0</v>
      </c>
      <c r="H35" s="46"/>
      <c r="I35" s="5"/>
    </row>
    <row r="36" spans="2:9" x14ac:dyDescent="0.2">
      <c r="B36" s="6"/>
      <c r="C36" s="177"/>
      <c r="D36" s="7"/>
      <c r="E36" s="7"/>
      <c r="F36" s="7"/>
      <c r="G36" s="7"/>
      <c r="H36" s="5"/>
      <c r="I36" s="5"/>
    </row>
    <row r="37" spans="2:9" x14ac:dyDescent="0.2">
      <c r="B37" s="6"/>
      <c r="C37" s="283"/>
      <c r="D37" s="284" t="s">
        <v>25</v>
      </c>
      <c r="E37" s="284"/>
      <c r="F37" s="284"/>
      <c r="G37" s="284"/>
      <c r="H37" s="285"/>
      <c r="I37" s="5"/>
    </row>
    <row r="38" spans="2:9" x14ac:dyDescent="0.2">
      <c r="B38" s="279"/>
      <c r="C38" s="177">
        <v>25</v>
      </c>
      <c r="D38" s="512" t="s">
        <v>18</v>
      </c>
      <c r="E38" s="513"/>
      <c r="F38" s="311"/>
      <c r="G38" s="311"/>
      <c r="H38" s="312">
        <v>63</v>
      </c>
      <c r="I38" s="279"/>
    </row>
    <row r="39" spans="2:9" x14ac:dyDescent="0.2">
      <c r="B39" s="6"/>
      <c r="C39" s="177">
        <v>26</v>
      </c>
      <c r="D39" s="512" t="s">
        <v>27</v>
      </c>
      <c r="E39" s="513"/>
      <c r="F39" s="311"/>
      <c r="G39" s="311"/>
      <c r="H39" s="312"/>
      <c r="I39" s="5"/>
    </row>
    <row r="40" spans="2:9" x14ac:dyDescent="0.2">
      <c r="B40" s="6"/>
      <c r="C40" s="177">
        <v>27</v>
      </c>
      <c r="D40" s="512" t="s">
        <v>169</v>
      </c>
      <c r="E40" s="513"/>
      <c r="F40" s="311"/>
      <c r="G40" s="311"/>
      <c r="H40" s="312">
        <v>65</v>
      </c>
      <c r="I40" s="5"/>
    </row>
    <row r="41" spans="2:9" x14ac:dyDescent="0.2">
      <c r="B41" s="6"/>
      <c r="C41" s="177">
        <v>28</v>
      </c>
      <c r="D41" s="512" t="s">
        <v>280</v>
      </c>
      <c r="E41" s="513"/>
      <c r="F41" s="311"/>
      <c r="G41" s="311"/>
      <c r="H41" s="312"/>
      <c r="I41" s="5"/>
    </row>
    <row r="42" spans="2:9" x14ac:dyDescent="0.2">
      <c r="B42" s="6"/>
      <c r="C42" s="177">
        <v>29</v>
      </c>
      <c r="D42" s="512" t="s">
        <v>26</v>
      </c>
      <c r="E42" s="513"/>
      <c r="F42" s="311"/>
      <c r="G42" s="311"/>
      <c r="H42" s="312">
        <v>25</v>
      </c>
      <c r="I42" s="5"/>
    </row>
    <row r="43" spans="2:9" x14ac:dyDescent="0.2">
      <c r="B43" s="6"/>
      <c r="C43" s="177">
        <v>30</v>
      </c>
      <c r="D43" s="512" t="s">
        <v>215</v>
      </c>
      <c r="E43" s="513"/>
      <c r="F43" s="311"/>
      <c r="G43" s="311"/>
      <c r="H43" s="312"/>
      <c r="I43" s="5"/>
    </row>
    <row r="44" spans="2:9" x14ac:dyDescent="0.2">
      <c r="B44" s="6"/>
      <c r="C44" s="177">
        <v>31</v>
      </c>
      <c r="D44" s="512" t="s">
        <v>216</v>
      </c>
      <c r="E44" s="513"/>
      <c r="F44" s="311"/>
      <c r="G44" s="311"/>
      <c r="H44" s="312"/>
      <c r="I44" s="5"/>
    </row>
    <row r="45" spans="2:9" x14ac:dyDescent="0.2">
      <c r="B45" s="6"/>
      <c r="C45" s="177">
        <v>32</v>
      </c>
      <c r="D45" s="512" t="s">
        <v>93</v>
      </c>
      <c r="E45" s="513"/>
      <c r="F45" s="311"/>
      <c r="G45" s="311"/>
      <c r="H45" s="312">
        <v>68</v>
      </c>
      <c r="I45" s="5"/>
    </row>
    <row r="46" spans="2:9" x14ac:dyDescent="0.2">
      <c r="B46" s="6"/>
      <c r="C46" s="177">
        <v>33</v>
      </c>
      <c r="D46" s="512" t="s">
        <v>92</v>
      </c>
      <c r="E46" s="513"/>
      <c r="F46" s="311"/>
      <c r="G46" s="311"/>
      <c r="H46" s="312"/>
      <c r="I46" s="5"/>
    </row>
    <row r="47" spans="2:9" x14ac:dyDescent="0.2">
      <c r="B47" s="6"/>
      <c r="C47" s="177">
        <v>34</v>
      </c>
      <c r="D47" s="514"/>
      <c r="E47" s="515"/>
      <c r="F47" s="311"/>
      <c r="G47" s="311"/>
      <c r="H47" s="312"/>
      <c r="I47" s="5"/>
    </row>
    <row r="48" spans="2:9" x14ac:dyDescent="0.2">
      <c r="B48" s="6"/>
      <c r="C48" s="177">
        <v>35</v>
      </c>
      <c r="D48" s="514"/>
      <c r="E48" s="515"/>
      <c r="F48" s="311"/>
      <c r="G48" s="311"/>
      <c r="H48" s="312"/>
      <c r="I48" s="5"/>
    </row>
    <row r="49" spans="2:9" x14ac:dyDescent="0.2">
      <c r="B49" s="6"/>
      <c r="C49" s="177">
        <v>36</v>
      </c>
      <c r="D49" s="514"/>
      <c r="E49" s="515"/>
      <c r="F49" s="311"/>
      <c r="G49" s="311"/>
      <c r="H49" s="312"/>
      <c r="I49" s="5"/>
    </row>
    <row r="50" spans="2:9" x14ac:dyDescent="0.2">
      <c r="B50" s="6"/>
      <c r="C50" s="177">
        <v>37</v>
      </c>
      <c r="D50" s="514"/>
      <c r="E50" s="515"/>
      <c r="F50" s="311"/>
      <c r="G50" s="311"/>
      <c r="H50" s="312"/>
      <c r="I50" s="5"/>
    </row>
    <row r="51" spans="2:9" x14ac:dyDescent="0.2">
      <c r="B51" s="6"/>
      <c r="C51" s="177">
        <v>38</v>
      </c>
      <c r="D51" s="514"/>
      <c r="E51" s="515"/>
      <c r="F51" s="311"/>
      <c r="G51" s="311"/>
      <c r="H51" s="312"/>
      <c r="I51" s="5"/>
    </row>
    <row r="52" spans="2:9" x14ac:dyDescent="0.2">
      <c r="B52" s="6"/>
      <c r="C52" s="177">
        <v>39</v>
      </c>
      <c r="D52" s="514"/>
      <c r="E52" s="515"/>
      <c r="F52" s="311"/>
      <c r="G52" s="311"/>
      <c r="H52" s="312"/>
      <c r="I52" s="5"/>
    </row>
    <row r="53" spans="2:9" x14ac:dyDescent="0.2">
      <c r="B53" s="279"/>
      <c r="C53" s="177">
        <v>40</v>
      </c>
      <c r="D53" s="514"/>
      <c r="E53" s="515"/>
      <c r="F53" s="311"/>
      <c r="G53" s="311"/>
      <c r="H53" s="312"/>
      <c r="I53" s="279"/>
    </row>
    <row r="54" spans="2:9" x14ac:dyDescent="0.2">
      <c r="B54" s="6"/>
      <c r="C54" s="177">
        <v>41</v>
      </c>
      <c r="D54" s="514"/>
      <c r="E54" s="515"/>
      <c r="F54" s="311"/>
      <c r="G54" s="311"/>
      <c r="H54" s="312"/>
      <c r="I54" s="5"/>
    </row>
    <row r="55" spans="2:9" x14ac:dyDescent="0.2">
      <c r="B55" s="6"/>
      <c r="C55" s="235">
        <v>42</v>
      </c>
      <c r="D55" s="232" t="s">
        <v>28</v>
      </c>
      <c r="E55" s="233"/>
      <c r="F55" s="237">
        <f>SUM(F38:F54)</f>
        <v>0</v>
      </c>
      <c r="G55" s="237">
        <f>SUM(G38:G54)</f>
        <v>0</v>
      </c>
      <c r="H55" s="46"/>
      <c r="I55" s="5"/>
    </row>
    <row r="56" spans="2:9" x14ac:dyDescent="0.2">
      <c r="B56" s="6"/>
      <c r="C56" s="177"/>
      <c r="D56" s="11"/>
      <c r="E56" s="11"/>
      <c r="F56" s="7"/>
      <c r="G56" s="7"/>
      <c r="H56" s="5"/>
      <c r="I56" s="5"/>
    </row>
    <row r="57" spans="2:9" x14ac:dyDescent="0.2">
      <c r="B57" s="6"/>
      <c r="C57" s="235">
        <v>43</v>
      </c>
      <c r="D57" s="232" t="s">
        <v>233</v>
      </c>
      <c r="E57" s="233"/>
      <c r="F57" s="237">
        <f>F10+F35+F55</f>
        <v>0</v>
      </c>
      <c r="G57" s="237">
        <f>G10+G35+G55</f>
        <v>0</v>
      </c>
      <c r="H57" s="30"/>
      <c r="I57" s="5"/>
    </row>
    <row r="58" spans="2:9" x14ac:dyDescent="0.2">
      <c r="B58" s="6"/>
      <c r="C58" s="177"/>
      <c r="D58" s="7"/>
      <c r="E58" s="7"/>
      <c r="F58" s="7"/>
      <c r="G58" s="7"/>
      <c r="H58" s="5"/>
      <c r="I58" s="5"/>
    </row>
    <row r="59" spans="2:9" x14ac:dyDescent="0.2">
      <c r="B59" s="6"/>
      <c r="C59" s="283"/>
      <c r="D59" s="286" t="s">
        <v>351</v>
      </c>
      <c r="E59" s="284"/>
      <c r="F59" s="284"/>
      <c r="G59" s="284"/>
      <c r="H59" s="285"/>
      <c r="I59" s="5"/>
    </row>
    <row r="60" spans="2:9" x14ac:dyDescent="0.2">
      <c r="B60" s="6"/>
      <c r="C60" s="177">
        <v>44</v>
      </c>
      <c r="D60" s="510" t="s">
        <v>29</v>
      </c>
      <c r="E60" s="511"/>
      <c r="F60" s="311"/>
      <c r="G60" s="311"/>
      <c r="H60" s="312"/>
      <c r="I60" s="5"/>
    </row>
    <row r="61" spans="2:9" x14ac:dyDescent="0.2">
      <c r="B61" s="6"/>
      <c r="C61" s="177">
        <v>45</v>
      </c>
      <c r="D61" s="510" t="s">
        <v>30</v>
      </c>
      <c r="E61" s="511"/>
      <c r="F61" s="311"/>
      <c r="G61" s="311"/>
      <c r="H61" s="312"/>
      <c r="I61" s="5"/>
    </row>
    <row r="62" spans="2:9" x14ac:dyDescent="0.2">
      <c r="B62" s="6"/>
      <c r="C62" s="177">
        <v>46</v>
      </c>
      <c r="D62" s="514"/>
      <c r="E62" s="515"/>
      <c r="F62" s="311"/>
      <c r="G62" s="311"/>
      <c r="H62" s="312"/>
      <c r="I62" s="5"/>
    </row>
    <row r="63" spans="2:9" x14ac:dyDescent="0.2">
      <c r="B63" s="6"/>
      <c r="C63" s="177">
        <v>47</v>
      </c>
      <c r="D63" s="514"/>
      <c r="E63" s="515"/>
      <c r="F63" s="311"/>
      <c r="G63" s="311"/>
      <c r="H63" s="312"/>
      <c r="I63" s="5"/>
    </row>
    <row r="64" spans="2:9" x14ac:dyDescent="0.2">
      <c r="B64" s="6"/>
      <c r="C64" s="177">
        <v>48</v>
      </c>
      <c r="D64" s="514"/>
      <c r="E64" s="515"/>
      <c r="F64" s="311"/>
      <c r="G64" s="311"/>
      <c r="H64" s="312"/>
      <c r="I64" s="5"/>
    </row>
    <row r="65" spans="2:9" x14ac:dyDescent="0.2">
      <c r="B65" s="6"/>
      <c r="C65" s="177">
        <v>49</v>
      </c>
      <c r="D65" s="514"/>
      <c r="E65" s="515"/>
      <c r="F65" s="311"/>
      <c r="G65" s="311"/>
      <c r="H65" s="312"/>
      <c r="I65" s="5"/>
    </row>
    <row r="66" spans="2:9" x14ac:dyDescent="0.2">
      <c r="B66" s="6"/>
      <c r="C66" s="177">
        <v>50</v>
      </c>
      <c r="D66" s="514"/>
      <c r="E66" s="515"/>
      <c r="F66" s="311"/>
      <c r="G66" s="311"/>
      <c r="H66" s="312"/>
      <c r="I66" s="5"/>
    </row>
    <row r="67" spans="2:9" x14ac:dyDescent="0.2">
      <c r="B67" s="6"/>
      <c r="C67" s="177">
        <v>51</v>
      </c>
      <c r="D67" s="514"/>
      <c r="E67" s="515"/>
      <c r="F67" s="311"/>
      <c r="G67" s="311"/>
      <c r="H67" s="312"/>
      <c r="I67" s="5"/>
    </row>
    <row r="68" spans="2:9" x14ac:dyDescent="0.2">
      <c r="B68" s="6"/>
      <c r="C68" s="235">
        <v>52</v>
      </c>
      <c r="D68" s="232" t="s">
        <v>31</v>
      </c>
      <c r="E68" s="233"/>
      <c r="F68" s="237">
        <f>SUM(F60:F67)</f>
        <v>0</v>
      </c>
      <c r="G68" s="237">
        <f>SUM(G60:G67)</f>
        <v>0</v>
      </c>
      <c r="H68" s="228"/>
      <c r="I68" s="5"/>
    </row>
    <row r="69" spans="2:9" x14ac:dyDescent="0.2">
      <c r="B69" s="6"/>
      <c r="C69" s="235">
        <v>53</v>
      </c>
      <c r="D69" s="232" t="s">
        <v>32</v>
      </c>
      <c r="E69" s="233"/>
      <c r="F69" s="237">
        <f>F57+F68</f>
        <v>0</v>
      </c>
      <c r="G69" s="237">
        <f>G57-G68</f>
        <v>0</v>
      </c>
      <c r="H69" s="46"/>
      <c r="I69" s="5"/>
    </row>
    <row r="70" spans="2:9" x14ac:dyDescent="0.2">
      <c r="B70" s="6"/>
      <c r="C70" s="177"/>
      <c r="D70" s="7"/>
      <c r="E70" s="7"/>
      <c r="F70" s="7"/>
      <c r="G70" s="7"/>
      <c r="H70" s="5"/>
      <c r="I70" s="5"/>
    </row>
    <row r="71" spans="2:9" x14ac:dyDescent="0.2">
      <c r="B71" s="6"/>
      <c r="C71" s="36"/>
      <c r="D71" s="7" t="s">
        <v>33</v>
      </c>
      <c r="E71" s="7"/>
      <c r="F71" s="7"/>
      <c r="G71" s="7"/>
      <c r="H71" s="5"/>
      <c r="I71" s="5"/>
    </row>
    <row r="72" spans="2:9" x14ac:dyDescent="0.2">
      <c r="B72" s="6"/>
      <c r="C72" s="313">
        <v>54</v>
      </c>
      <c r="D72" s="314" t="s">
        <v>218</v>
      </c>
      <c r="E72" s="315"/>
      <c r="F72" s="316">
        <f>'Schedule C - Allowed Cost'!I129</f>
        <v>0</v>
      </c>
      <c r="G72" s="317"/>
      <c r="H72" s="318"/>
      <c r="I72" s="5"/>
    </row>
    <row r="73" spans="2:9" x14ac:dyDescent="0.2">
      <c r="B73" s="6"/>
      <c r="C73" s="177"/>
      <c r="D73" s="7"/>
      <c r="E73" s="7"/>
      <c r="F73" s="7"/>
      <c r="G73" s="7"/>
      <c r="H73" s="46"/>
      <c r="I73" s="5"/>
    </row>
    <row r="74" spans="2:9" x14ac:dyDescent="0.2">
      <c r="B74" s="6"/>
      <c r="C74" s="235">
        <v>55</v>
      </c>
      <c r="D74" s="232" t="s">
        <v>34</v>
      </c>
      <c r="E74" s="233"/>
      <c r="F74" s="237">
        <f>F69-F72</f>
        <v>0</v>
      </c>
      <c r="G74" s="237">
        <f>G69-G72</f>
        <v>0</v>
      </c>
      <c r="H74" s="47"/>
      <c r="I74" s="5"/>
    </row>
    <row r="75" spans="2:9" x14ac:dyDescent="0.2">
      <c r="B75" s="6"/>
      <c r="C75" s="177"/>
      <c r="D75" s="7"/>
      <c r="E75" s="7"/>
      <c r="F75" s="7"/>
      <c r="G75" s="7"/>
      <c r="H75" s="5"/>
      <c r="I75" s="5"/>
    </row>
    <row r="76" spans="2:9" x14ac:dyDescent="0.2">
      <c r="B76" s="6"/>
      <c r="C76" s="42"/>
      <c r="D76" s="33" t="s">
        <v>368</v>
      </c>
      <c r="E76" s="33"/>
      <c r="F76" s="33"/>
      <c r="G76" s="33"/>
      <c r="H76" s="34"/>
      <c r="I76" s="5"/>
    </row>
    <row r="77" spans="2:9" ht="5.25" customHeight="1" thickBot="1" x14ac:dyDescent="0.25">
      <c r="B77" s="6"/>
      <c r="C77" s="41"/>
      <c r="D77" s="14"/>
      <c r="E77" s="14"/>
      <c r="F77" s="14"/>
      <c r="G77" s="14"/>
      <c r="H77" s="15"/>
      <c r="I77" s="5"/>
    </row>
    <row r="78" spans="2:9" ht="13.5" thickBot="1" x14ac:dyDescent="0.25">
      <c r="B78" s="13"/>
      <c r="C78" s="282"/>
      <c r="D78" s="14"/>
      <c r="E78" s="14"/>
      <c r="F78" s="14"/>
      <c r="G78" s="14"/>
      <c r="H78" s="14"/>
      <c r="I78" s="15"/>
    </row>
  </sheetData>
  <sheetProtection algorithmName="SHA-512" hashValue="PG3jJvGJolW5LFA+PKxEDqDfVajnW3+SmIF504kvzKv4ngsb+7wt+/yyiLZ7XXinJ/sQN7GCQJbrPVdsQ4XXzA==" saltValue="KvVgUMUaL7lh3gg1LuvVyQ==" spinCount="100000" sheet="1" objects="1" scenarios="1" formatColumns="0"/>
  <sortState ref="A44:I45">
    <sortCondition descending="1" ref="D44:D45"/>
  </sortState>
  <mergeCells count="53">
    <mergeCell ref="D67:E67"/>
    <mergeCell ref="D62:E62"/>
    <mergeCell ref="D63:E63"/>
    <mergeCell ref="D64:E64"/>
    <mergeCell ref="D65:E65"/>
    <mergeCell ref="D66:E66"/>
    <mergeCell ref="D33:E33"/>
    <mergeCell ref="D51:E51"/>
    <mergeCell ref="D52:E52"/>
    <mergeCell ref="D53:E53"/>
    <mergeCell ref="D54:E54"/>
    <mergeCell ref="D34:E34"/>
    <mergeCell ref="D47:E47"/>
    <mergeCell ref="D48:E48"/>
    <mergeCell ref="D49:E49"/>
    <mergeCell ref="D50:E50"/>
    <mergeCell ref="D42:E42"/>
    <mergeCell ref="D43:E43"/>
    <mergeCell ref="D44:E44"/>
    <mergeCell ref="D45:E45"/>
    <mergeCell ref="D46:E46"/>
    <mergeCell ref="E5:F5"/>
    <mergeCell ref="E6:F6"/>
    <mergeCell ref="B1:I1"/>
    <mergeCell ref="B2:I2"/>
    <mergeCell ref="D23:E23"/>
    <mergeCell ref="D8:E8"/>
    <mergeCell ref="D10:E10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60:E60"/>
    <mergeCell ref="D61:E61"/>
    <mergeCell ref="D22:E22"/>
    <mergeCell ref="D38:E38"/>
    <mergeCell ref="D39:E39"/>
    <mergeCell ref="D40:E40"/>
    <mergeCell ref="D41:E41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</mergeCells>
  <printOptions horizontalCentered="1"/>
  <pageMargins left="0.25" right="0.25" top="0.5" bottom="0.5" header="0.25" footer="0.2"/>
  <pageSetup orientation="portrait" r:id="rId1"/>
  <headerFooter>
    <oddHeader>&amp;R&amp;D &amp;T</oddHeader>
    <oddFooter>&amp;LForm version of 8/1/19&amp;RSchedule A - Revenue and Adjustments to Revenue
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3"/>
  <sheetViews>
    <sheetView showGridLines="0" showRowColHeaders="0" zoomScale="120" zoomScaleNormal="120" workbookViewId="0">
      <pane xSplit="6" ySplit="8" topLeftCell="G9" activePane="bottomRight" state="frozen"/>
      <selection activeCell="C10" sqref="C10"/>
      <selection pane="topRight" activeCell="C10" sqref="C10"/>
      <selection pane="bottomLeft" activeCell="C10" sqref="C10"/>
      <selection pane="bottomRight" activeCell="G10" sqref="G10:I10"/>
    </sheetView>
  </sheetViews>
  <sheetFormatPr defaultRowHeight="12.75" x14ac:dyDescent="0.2"/>
  <cols>
    <col min="1" max="1" width="2.85546875" style="7" customWidth="1"/>
    <col min="2" max="2" width="1.140625" style="7" customWidth="1"/>
    <col min="3" max="3" width="4.28515625" style="224" customWidth="1"/>
    <col min="4" max="4" width="20" style="7" customWidth="1"/>
    <col min="5" max="5" width="5.28515625" style="7" customWidth="1"/>
    <col min="6" max="6" width="19" style="7" customWidth="1"/>
    <col min="7" max="11" width="8.7109375" style="7" customWidth="1"/>
    <col min="12" max="12" width="9.42578125" style="7" customWidth="1"/>
    <col min="13" max="13" width="1.140625" style="7" customWidth="1"/>
    <col min="14" max="16384" width="9.140625" style="7"/>
  </cols>
  <sheetData>
    <row r="1" spans="2:13" s="1" customFormat="1" ht="15" customHeight="1" x14ac:dyDescent="0.2">
      <c r="B1" s="478" t="s">
        <v>1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80"/>
    </row>
    <row r="2" spans="2:13" s="1" customFormat="1" ht="15.75" customHeight="1" thickBot="1" x14ac:dyDescent="0.25">
      <c r="B2" s="481" t="s">
        <v>292</v>
      </c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3"/>
    </row>
    <row r="3" spans="2:13" s="1" customFormat="1" ht="13.5" thickBot="1" x14ac:dyDescent="0.25">
      <c r="B3" s="274"/>
      <c r="C3" s="280"/>
      <c r="D3" s="37"/>
      <c r="E3" s="37"/>
      <c r="F3" s="37"/>
      <c r="G3" s="37"/>
      <c r="H3" s="37"/>
      <c r="I3" s="37"/>
      <c r="J3" s="37"/>
      <c r="K3" s="37"/>
      <c r="L3" s="213" t="s">
        <v>96</v>
      </c>
      <c r="M3" s="39"/>
    </row>
    <row r="4" spans="2:13" s="1" customFormat="1" ht="6.75" customHeight="1" thickBot="1" x14ac:dyDescent="0.25">
      <c r="B4" s="199"/>
      <c r="C4" s="281"/>
      <c r="D4" s="3"/>
      <c r="E4" s="3"/>
      <c r="F4" s="3"/>
      <c r="G4" s="3"/>
      <c r="H4" s="3"/>
      <c r="I4" s="3"/>
      <c r="J4" s="3"/>
      <c r="K4" s="3"/>
      <c r="L4" s="3"/>
      <c r="M4" s="5"/>
    </row>
    <row r="5" spans="2:13" s="1" customFormat="1" ht="15.75" customHeight="1" thickBot="1" x14ac:dyDescent="0.25">
      <c r="B5" s="199"/>
      <c r="C5" s="224"/>
      <c r="D5" s="9" t="s">
        <v>3</v>
      </c>
      <c r="E5" s="523">
        <f>Summary!E5</f>
        <v>0</v>
      </c>
      <c r="F5" s="540"/>
      <c r="G5" s="540"/>
      <c r="H5" s="524"/>
      <c r="I5" s="7"/>
      <c r="J5" s="9" t="s">
        <v>90</v>
      </c>
      <c r="K5" s="523">
        <f>Summary!M5</f>
        <v>0</v>
      </c>
      <c r="L5" s="524"/>
      <c r="M5" s="273"/>
    </row>
    <row r="6" spans="2:13" s="1" customFormat="1" ht="15.75" customHeight="1" thickBot="1" x14ac:dyDescent="0.25">
      <c r="B6" s="199"/>
      <c r="C6" s="224"/>
      <c r="D6" s="9" t="s">
        <v>91</v>
      </c>
      <c r="E6" s="516">
        <f>Summary!E6</f>
        <v>0</v>
      </c>
      <c r="F6" s="536"/>
      <c r="G6" s="536"/>
      <c r="H6" s="517"/>
      <c r="I6" s="7"/>
      <c r="J6" s="9" t="s">
        <v>2</v>
      </c>
      <c r="K6" s="523">
        <f>Summary!M6</f>
        <v>0</v>
      </c>
      <c r="L6" s="524"/>
      <c r="M6" s="273"/>
    </row>
    <row r="7" spans="2:13" s="1" customFormat="1" ht="6.75" customHeight="1" thickBot="1" x14ac:dyDescent="0.25">
      <c r="B7" s="199"/>
      <c r="C7" s="282"/>
      <c r="D7" s="14"/>
      <c r="E7" s="14"/>
      <c r="F7" s="14"/>
      <c r="G7" s="14"/>
      <c r="H7" s="14"/>
      <c r="I7" s="14"/>
      <c r="J7" s="14"/>
      <c r="K7" s="14"/>
      <c r="L7" s="14"/>
      <c r="M7" s="266"/>
    </row>
    <row r="8" spans="2:13" s="1" customFormat="1" ht="56.25" customHeight="1" thickBot="1" x14ac:dyDescent="0.25">
      <c r="B8" s="268"/>
      <c r="C8" s="52" t="s">
        <v>113</v>
      </c>
      <c r="D8" s="534" t="s">
        <v>366</v>
      </c>
      <c r="E8" s="537"/>
      <c r="F8" s="537"/>
      <c r="G8" s="534" t="s">
        <v>345</v>
      </c>
      <c r="H8" s="534"/>
      <c r="I8" s="534"/>
      <c r="J8" s="534" t="s">
        <v>140</v>
      </c>
      <c r="K8" s="534"/>
      <c r="L8" s="535"/>
      <c r="M8" s="191"/>
    </row>
    <row r="9" spans="2:13" s="40" customFormat="1" ht="12.75" customHeight="1" x14ac:dyDescent="0.2">
      <c r="B9" s="267"/>
      <c r="C9" s="50"/>
      <c r="D9" s="211" t="s">
        <v>341</v>
      </c>
      <c r="E9" s="49"/>
      <c r="F9" s="49"/>
      <c r="G9" s="49"/>
      <c r="H9" s="49"/>
      <c r="I9" s="49"/>
      <c r="J9" s="49"/>
      <c r="K9" s="49"/>
      <c r="L9" s="53"/>
      <c r="M9" s="266"/>
    </row>
    <row r="10" spans="2:13" s="1" customFormat="1" ht="12.75" customHeight="1" x14ac:dyDescent="0.2">
      <c r="B10" s="267"/>
      <c r="C10" s="29">
        <v>1</v>
      </c>
      <c r="D10" s="520" t="s">
        <v>359</v>
      </c>
      <c r="E10" s="521"/>
      <c r="F10" s="522"/>
      <c r="G10" s="533"/>
      <c r="H10" s="533"/>
      <c r="I10" s="533"/>
      <c r="J10" s="528">
        <v>62</v>
      </c>
      <c r="K10" s="528"/>
      <c r="L10" s="529"/>
      <c r="M10" s="266"/>
    </row>
    <row r="11" spans="2:13" s="1" customFormat="1" ht="12.75" customHeight="1" x14ac:dyDescent="0.2">
      <c r="B11" s="267"/>
      <c r="C11" s="29">
        <v>2</v>
      </c>
      <c r="D11" s="520" t="s">
        <v>346</v>
      </c>
      <c r="E11" s="521"/>
      <c r="F11" s="522"/>
      <c r="G11" s="533"/>
      <c r="H11" s="533"/>
      <c r="I11" s="533"/>
      <c r="J11" s="528">
        <v>63</v>
      </c>
      <c r="K11" s="528"/>
      <c r="L11" s="529"/>
      <c r="M11" s="266"/>
    </row>
    <row r="12" spans="2:13" s="1" customFormat="1" x14ac:dyDescent="0.2">
      <c r="B12" s="267"/>
      <c r="C12" s="177">
        <v>3</v>
      </c>
      <c r="D12" s="520" t="s">
        <v>37</v>
      </c>
      <c r="E12" s="521"/>
      <c r="F12" s="522"/>
      <c r="G12" s="533"/>
      <c r="H12" s="533"/>
      <c r="I12" s="533"/>
      <c r="J12" s="538"/>
      <c r="K12" s="538"/>
      <c r="L12" s="539"/>
      <c r="M12" s="266"/>
    </row>
    <row r="13" spans="2:13" s="1" customFormat="1" x14ac:dyDescent="0.2">
      <c r="B13" s="267"/>
      <c r="C13" s="177">
        <v>4</v>
      </c>
      <c r="D13" s="520" t="s">
        <v>168</v>
      </c>
      <c r="E13" s="521"/>
      <c r="F13" s="522"/>
      <c r="G13" s="533"/>
      <c r="H13" s="533"/>
      <c r="I13" s="533"/>
      <c r="J13" s="528">
        <v>64</v>
      </c>
      <c r="K13" s="528"/>
      <c r="L13" s="529"/>
      <c r="M13" s="266"/>
    </row>
    <row r="14" spans="2:13" s="1" customFormat="1" x14ac:dyDescent="0.2">
      <c r="B14" s="267"/>
      <c r="C14" s="177">
        <v>5</v>
      </c>
      <c r="D14" s="520" t="s">
        <v>169</v>
      </c>
      <c r="E14" s="521"/>
      <c r="F14" s="522"/>
      <c r="G14" s="533"/>
      <c r="H14" s="533"/>
      <c r="I14" s="533"/>
      <c r="J14" s="528">
        <v>65</v>
      </c>
      <c r="K14" s="528"/>
      <c r="L14" s="529"/>
      <c r="M14" s="266"/>
    </row>
    <row r="15" spans="2:13" s="1" customFormat="1" x14ac:dyDescent="0.2">
      <c r="B15" s="267"/>
      <c r="C15" s="177">
        <v>6</v>
      </c>
      <c r="D15" s="520" t="s">
        <v>170</v>
      </c>
      <c r="E15" s="521"/>
      <c r="F15" s="522"/>
      <c r="G15" s="533"/>
      <c r="H15" s="533"/>
      <c r="I15" s="533"/>
      <c r="J15" s="528">
        <v>66</v>
      </c>
      <c r="K15" s="528"/>
      <c r="L15" s="529"/>
      <c r="M15" s="266"/>
    </row>
    <row r="16" spans="2:13" s="1" customFormat="1" x14ac:dyDescent="0.2">
      <c r="B16" s="6"/>
      <c r="C16" s="177">
        <v>7</v>
      </c>
      <c r="D16" s="520" t="s">
        <v>195</v>
      </c>
      <c r="E16" s="521"/>
      <c r="F16" s="522"/>
      <c r="G16" s="533"/>
      <c r="H16" s="533"/>
      <c r="I16" s="533"/>
      <c r="J16" s="528">
        <v>67</v>
      </c>
      <c r="K16" s="528"/>
      <c r="L16" s="529"/>
      <c r="M16" s="5"/>
    </row>
    <row r="17" spans="2:13" s="1" customFormat="1" x14ac:dyDescent="0.2">
      <c r="B17" s="277"/>
      <c r="C17" s="177">
        <v>8</v>
      </c>
      <c r="D17" s="520" t="s">
        <v>193</v>
      </c>
      <c r="E17" s="521"/>
      <c r="F17" s="522"/>
      <c r="G17" s="533"/>
      <c r="H17" s="533"/>
      <c r="I17" s="533"/>
      <c r="J17" s="528">
        <v>68</v>
      </c>
      <c r="K17" s="528"/>
      <c r="L17" s="529"/>
      <c r="M17" s="197"/>
    </row>
    <row r="18" spans="2:13" s="1" customFormat="1" x14ac:dyDescent="0.2">
      <c r="B18" s="277"/>
      <c r="C18" s="177">
        <v>9</v>
      </c>
      <c r="D18" s="520" t="s">
        <v>340</v>
      </c>
      <c r="E18" s="521"/>
      <c r="F18" s="522"/>
      <c r="G18" s="533"/>
      <c r="H18" s="533"/>
      <c r="I18" s="533"/>
      <c r="J18" s="528">
        <v>69</v>
      </c>
      <c r="K18" s="528"/>
      <c r="L18" s="529"/>
      <c r="M18" s="197"/>
    </row>
    <row r="19" spans="2:13" s="1" customFormat="1" x14ac:dyDescent="0.2">
      <c r="B19" s="277"/>
      <c r="C19" s="177">
        <v>10</v>
      </c>
      <c r="D19" s="520" t="s">
        <v>35</v>
      </c>
      <c r="E19" s="521"/>
      <c r="F19" s="522"/>
      <c r="G19" s="533"/>
      <c r="H19" s="533"/>
      <c r="I19" s="533"/>
      <c r="J19" s="528">
        <v>7</v>
      </c>
      <c r="K19" s="528"/>
      <c r="L19" s="529"/>
      <c r="M19" s="197"/>
    </row>
    <row r="20" spans="2:13" s="1" customFormat="1" x14ac:dyDescent="0.2">
      <c r="B20" s="277"/>
      <c r="C20" s="177">
        <v>11</v>
      </c>
      <c r="D20" s="520" t="s">
        <v>36</v>
      </c>
      <c r="E20" s="521"/>
      <c r="F20" s="522"/>
      <c r="G20" s="533"/>
      <c r="H20" s="533"/>
      <c r="I20" s="533"/>
      <c r="J20" s="528">
        <v>70</v>
      </c>
      <c r="K20" s="528"/>
      <c r="L20" s="529"/>
      <c r="M20" s="197"/>
    </row>
    <row r="21" spans="2:13" s="1" customFormat="1" x14ac:dyDescent="0.2">
      <c r="B21" s="277"/>
      <c r="C21" s="177">
        <v>12</v>
      </c>
      <c r="D21" s="520" t="s">
        <v>350</v>
      </c>
      <c r="E21" s="521"/>
      <c r="F21" s="522"/>
      <c r="G21" s="533"/>
      <c r="H21" s="533"/>
      <c r="I21" s="533"/>
      <c r="J21" s="528">
        <v>71</v>
      </c>
      <c r="K21" s="528"/>
      <c r="L21" s="529"/>
      <c r="M21" s="197"/>
    </row>
    <row r="22" spans="2:13" s="1" customFormat="1" x14ac:dyDescent="0.2">
      <c r="B22" s="277"/>
      <c r="C22" s="177">
        <v>13</v>
      </c>
      <c r="D22" s="520" t="s">
        <v>194</v>
      </c>
      <c r="E22" s="521"/>
      <c r="F22" s="522"/>
      <c r="G22" s="533"/>
      <c r="H22" s="533"/>
      <c r="I22" s="533"/>
      <c r="J22" s="528">
        <v>72</v>
      </c>
      <c r="K22" s="528"/>
      <c r="L22" s="529"/>
      <c r="M22" s="197"/>
    </row>
    <row r="23" spans="2:13" s="1" customFormat="1" x14ac:dyDescent="0.2">
      <c r="B23" s="277"/>
      <c r="C23" s="177">
        <v>14</v>
      </c>
      <c r="D23" s="547"/>
      <c r="E23" s="548"/>
      <c r="F23" s="549"/>
      <c r="G23" s="533"/>
      <c r="H23" s="533"/>
      <c r="I23" s="533"/>
      <c r="J23" s="528"/>
      <c r="K23" s="528"/>
      <c r="L23" s="529"/>
      <c r="M23" s="197"/>
    </row>
    <row r="24" spans="2:13" s="1" customFormat="1" x14ac:dyDescent="0.2">
      <c r="B24" s="277"/>
      <c r="C24" s="177">
        <v>15</v>
      </c>
      <c r="D24" s="547"/>
      <c r="E24" s="548"/>
      <c r="F24" s="549"/>
      <c r="G24" s="533"/>
      <c r="H24" s="533"/>
      <c r="I24" s="533"/>
      <c r="J24" s="528"/>
      <c r="K24" s="528"/>
      <c r="L24" s="529"/>
      <c r="M24" s="197"/>
    </row>
    <row r="25" spans="2:13" s="1" customFormat="1" x14ac:dyDescent="0.2">
      <c r="B25" s="277"/>
      <c r="C25" s="177">
        <v>16</v>
      </c>
      <c r="D25" s="547"/>
      <c r="E25" s="548"/>
      <c r="F25" s="549"/>
      <c r="G25" s="533"/>
      <c r="H25" s="533"/>
      <c r="I25" s="533"/>
      <c r="J25" s="528"/>
      <c r="K25" s="528"/>
      <c r="L25" s="529"/>
      <c r="M25" s="197"/>
    </row>
    <row r="26" spans="2:13" s="1" customFormat="1" ht="12.75" customHeight="1" x14ac:dyDescent="0.2">
      <c r="B26" s="277"/>
      <c r="C26" s="177">
        <v>17</v>
      </c>
      <c r="D26" s="547"/>
      <c r="E26" s="548"/>
      <c r="F26" s="549"/>
      <c r="G26" s="533"/>
      <c r="H26" s="533"/>
      <c r="I26" s="533"/>
      <c r="J26" s="528"/>
      <c r="K26" s="528"/>
      <c r="L26" s="529"/>
      <c r="M26" s="197"/>
    </row>
    <row r="27" spans="2:13" s="1" customFormat="1" x14ac:dyDescent="0.2">
      <c r="B27" s="277"/>
      <c r="C27" s="54"/>
      <c r="D27" s="48" t="s">
        <v>38</v>
      </c>
      <c r="E27" s="178"/>
      <c r="F27" s="178"/>
      <c r="G27" s="48"/>
      <c r="H27" s="48"/>
      <c r="I27" s="48"/>
      <c r="J27" s="48"/>
      <c r="K27" s="48"/>
      <c r="L27" s="55"/>
      <c r="M27" s="266"/>
    </row>
    <row r="28" spans="2:13" s="1" customFormat="1" x14ac:dyDescent="0.2">
      <c r="B28" s="6"/>
      <c r="C28" s="29">
        <v>18</v>
      </c>
      <c r="D28" s="520" t="s">
        <v>26</v>
      </c>
      <c r="E28" s="521"/>
      <c r="F28" s="522"/>
      <c r="G28" s="533"/>
      <c r="H28" s="533"/>
      <c r="I28" s="533"/>
      <c r="J28" s="528">
        <v>25</v>
      </c>
      <c r="K28" s="528"/>
      <c r="L28" s="529"/>
      <c r="M28" s="5"/>
    </row>
    <row r="29" spans="2:13" s="1" customFormat="1" x14ac:dyDescent="0.2">
      <c r="B29" s="6"/>
      <c r="C29" s="29">
        <v>19</v>
      </c>
      <c r="D29" s="520" t="s">
        <v>40</v>
      </c>
      <c r="E29" s="521"/>
      <c r="F29" s="522"/>
      <c r="G29" s="530">
        <f>'Schedule H - Home Office'!L54</f>
        <v>0</v>
      </c>
      <c r="H29" s="530"/>
      <c r="I29" s="530"/>
      <c r="J29" s="531">
        <v>88</v>
      </c>
      <c r="K29" s="531"/>
      <c r="L29" s="532"/>
      <c r="M29" s="5"/>
    </row>
    <row r="30" spans="2:13" s="1" customFormat="1" x14ac:dyDescent="0.2">
      <c r="B30" s="6"/>
      <c r="C30" s="177">
        <v>20</v>
      </c>
      <c r="D30" s="520" t="s">
        <v>39</v>
      </c>
      <c r="E30" s="521"/>
      <c r="F30" s="522"/>
      <c r="G30" s="525"/>
      <c r="H30" s="526"/>
      <c r="I30" s="527"/>
      <c r="J30" s="528">
        <v>85</v>
      </c>
      <c r="K30" s="528"/>
      <c r="L30" s="529"/>
      <c r="M30" s="5"/>
    </row>
    <row r="31" spans="2:13" s="1" customFormat="1" ht="12.75" customHeight="1" x14ac:dyDescent="0.2">
      <c r="B31" s="6"/>
      <c r="C31" s="177">
        <v>21</v>
      </c>
      <c r="D31" s="520" t="s">
        <v>320</v>
      </c>
      <c r="E31" s="521"/>
      <c r="F31" s="522"/>
      <c r="G31" s="525"/>
      <c r="H31" s="526"/>
      <c r="I31" s="527"/>
      <c r="J31" s="528">
        <v>85</v>
      </c>
      <c r="K31" s="528"/>
      <c r="L31" s="529"/>
      <c r="M31" s="5"/>
    </row>
    <row r="32" spans="2:13" s="1" customFormat="1" x14ac:dyDescent="0.2">
      <c r="B32" s="6"/>
      <c r="C32" s="177">
        <v>22</v>
      </c>
      <c r="D32" s="520" t="s">
        <v>347</v>
      </c>
      <c r="E32" s="521"/>
      <c r="F32" s="522"/>
      <c r="G32" s="525"/>
      <c r="H32" s="526"/>
      <c r="I32" s="527"/>
      <c r="J32" s="528"/>
      <c r="K32" s="528"/>
      <c r="L32" s="529"/>
      <c r="M32" s="5"/>
    </row>
    <row r="33" spans="2:13" s="1" customFormat="1" x14ac:dyDescent="0.2">
      <c r="B33" s="6"/>
      <c r="C33" s="177">
        <v>23</v>
      </c>
      <c r="D33" s="520" t="s">
        <v>219</v>
      </c>
      <c r="E33" s="521"/>
      <c r="F33" s="522"/>
      <c r="G33" s="533"/>
      <c r="H33" s="533"/>
      <c r="I33" s="533"/>
      <c r="J33" s="528"/>
      <c r="K33" s="528"/>
      <c r="L33" s="529"/>
      <c r="M33" s="5"/>
    </row>
    <row r="34" spans="2:13" s="1" customFormat="1" x14ac:dyDescent="0.2">
      <c r="B34" s="6"/>
      <c r="C34" s="177">
        <v>24</v>
      </c>
      <c r="D34" s="520" t="s">
        <v>220</v>
      </c>
      <c r="E34" s="521"/>
      <c r="F34" s="522"/>
      <c r="G34" s="525"/>
      <c r="H34" s="526"/>
      <c r="I34" s="527"/>
      <c r="J34" s="528"/>
      <c r="K34" s="528"/>
      <c r="L34" s="529"/>
      <c r="M34" s="5"/>
    </row>
    <row r="35" spans="2:13" s="1" customFormat="1" x14ac:dyDescent="0.2">
      <c r="B35" s="6"/>
      <c r="C35" s="177">
        <v>25</v>
      </c>
      <c r="D35" s="520" t="s">
        <v>216</v>
      </c>
      <c r="E35" s="521"/>
      <c r="F35" s="522"/>
      <c r="G35" s="525"/>
      <c r="H35" s="526"/>
      <c r="I35" s="527"/>
      <c r="J35" s="528">
        <v>49</v>
      </c>
      <c r="K35" s="528"/>
      <c r="L35" s="529"/>
      <c r="M35" s="5"/>
    </row>
    <row r="36" spans="2:13" s="1" customFormat="1" x14ac:dyDescent="0.2">
      <c r="B36" s="6"/>
      <c r="C36" s="177">
        <v>26</v>
      </c>
      <c r="D36" s="544" t="s">
        <v>322</v>
      </c>
      <c r="E36" s="545"/>
      <c r="F36" s="546"/>
      <c r="G36" s="533"/>
      <c r="H36" s="533"/>
      <c r="I36" s="533"/>
      <c r="J36" s="528">
        <v>47</v>
      </c>
      <c r="K36" s="528"/>
      <c r="L36" s="529"/>
      <c r="M36" s="5"/>
    </row>
    <row r="37" spans="2:13" s="1" customFormat="1" x14ac:dyDescent="0.2">
      <c r="B37" s="6"/>
      <c r="C37" s="177">
        <v>27</v>
      </c>
      <c r="D37" s="541"/>
      <c r="E37" s="542"/>
      <c r="F37" s="543"/>
      <c r="G37" s="533"/>
      <c r="H37" s="533"/>
      <c r="I37" s="533"/>
      <c r="J37" s="528"/>
      <c r="K37" s="528"/>
      <c r="L37" s="529"/>
      <c r="M37" s="5"/>
    </row>
    <row r="38" spans="2:13" s="1" customFormat="1" x14ac:dyDescent="0.2">
      <c r="B38" s="279"/>
      <c r="C38" s="177">
        <v>28</v>
      </c>
      <c r="D38" s="541"/>
      <c r="E38" s="542"/>
      <c r="F38" s="543"/>
      <c r="G38" s="533"/>
      <c r="H38" s="533"/>
      <c r="I38" s="533"/>
      <c r="J38" s="528"/>
      <c r="K38" s="528"/>
      <c r="L38" s="529"/>
      <c r="M38" s="279"/>
    </row>
    <row r="39" spans="2:13" s="1" customFormat="1" x14ac:dyDescent="0.2">
      <c r="B39" s="6"/>
      <c r="C39" s="177">
        <v>29</v>
      </c>
      <c r="D39" s="541"/>
      <c r="E39" s="542"/>
      <c r="F39" s="543"/>
      <c r="G39" s="533"/>
      <c r="H39" s="533"/>
      <c r="I39" s="533"/>
      <c r="J39" s="528"/>
      <c r="K39" s="528"/>
      <c r="L39" s="529"/>
      <c r="M39" s="5"/>
    </row>
    <row r="40" spans="2:13" s="1" customFormat="1" x14ac:dyDescent="0.2">
      <c r="B40" s="6"/>
      <c r="C40" s="177">
        <v>30</v>
      </c>
      <c r="D40" s="541"/>
      <c r="E40" s="542"/>
      <c r="F40" s="543"/>
      <c r="G40" s="533"/>
      <c r="H40" s="533"/>
      <c r="I40" s="533"/>
      <c r="J40" s="528"/>
      <c r="K40" s="528"/>
      <c r="L40" s="529"/>
      <c r="M40" s="5"/>
    </row>
    <row r="41" spans="2:13" s="1" customFormat="1" x14ac:dyDescent="0.2">
      <c r="B41" s="6"/>
      <c r="C41" s="177">
        <v>31</v>
      </c>
      <c r="D41" s="541"/>
      <c r="E41" s="542"/>
      <c r="F41" s="543"/>
      <c r="G41" s="533"/>
      <c r="H41" s="533"/>
      <c r="I41" s="533"/>
      <c r="J41" s="528"/>
      <c r="K41" s="528"/>
      <c r="L41" s="529"/>
      <c r="M41" s="5"/>
    </row>
    <row r="42" spans="2:13" s="1" customFormat="1" x14ac:dyDescent="0.2">
      <c r="B42" s="6"/>
      <c r="C42" s="177">
        <v>32</v>
      </c>
      <c r="D42" s="541"/>
      <c r="E42" s="542"/>
      <c r="F42" s="543"/>
      <c r="G42" s="533"/>
      <c r="H42" s="533"/>
      <c r="I42" s="533"/>
      <c r="J42" s="528"/>
      <c r="K42" s="528"/>
      <c r="L42" s="529"/>
      <c r="M42" s="5"/>
    </row>
    <row r="43" spans="2:13" s="1" customFormat="1" x14ac:dyDescent="0.2">
      <c r="B43" s="6"/>
      <c r="C43" s="177">
        <v>33</v>
      </c>
      <c r="D43" s="541"/>
      <c r="E43" s="542"/>
      <c r="F43" s="543"/>
      <c r="G43" s="533"/>
      <c r="H43" s="533"/>
      <c r="I43" s="533"/>
      <c r="J43" s="528"/>
      <c r="K43" s="528"/>
      <c r="L43" s="529"/>
      <c r="M43" s="5"/>
    </row>
    <row r="44" spans="2:13" s="1" customFormat="1" x14ac:dyDescent="0.2">
      <c r="B44" s="6"/>
      <c r="C44" s="177">
        <v>34</v>
      </c>
      <c r="D44" s="541"/>
      <c r="E44" s="542"/>
      <c r="F44" s="543"/>
      <c r="G44" s="533"/>
      <c r="H44" s="533"/>
      <c r="I44" s="533"/>
      <c r="J44" s="528"/>
      <c r="K44" s="528"/>
      <c r="L44" s="529"/>
      <c r="M44" s="5"/>
    </row>
    <row r="45" spans="2:13" s="1" customFormat="1" x14ac:dyDescent="0.2">
      <c r="B45" s="6"/>
      <c r="C45" s="177">
        <v>35</v>
      </c>
      <c r="D45" s="541"/>
      <c r="E45" s="542"/>
      <c r="F45" s="543"/>
      <c r="G45" s="533"/>
      <c r="H45" s="533"/>
      <c r="I45" s="533"/>
      <c r="J45" s="528"/>
      <c r="K45" s="528"/>
      <c r="L45" s="529"/>
      <c r="M45" s="5"/>
    </row>
    <row r="46" spans="2:13" s="1" customFormat="1" x14ac:dyDescent="0.2">
      <c r="B46" s="6"/>
      <c r="C46" s="177">
        <v>36</v>
      </c>
      <c r="D46" s="541"/>
      <c r="E46" s="542"/>
      <c r="F46" s="543"/>
      <c r="G46" s="533"/>
      <c r="H46" s="533"/>
      <c r="I46" s="533"/>
      <c r="J46" s="528"/>
      <c r="K46" s="528"/>
      <c r="L46" s="529"/>
      <c r="M46" s="5"/>
    </row>
    <row r="47" spans="2:13" s="1" customFormat="1" x14ac:dyDescent="0.2">
      <c r="B47" s="6"/>
      <c r="C47" s="177">
        <v>37</v>
      </c>
      <c r="D47" s="541"/>
      <c r="E47" s="542"/>
      <c r="F47" s="543"/>
      <c r="G47" s="533"/>
      <c r="H47" s="533"/>
      <c r="I47" s="533"/>
      <c r="J47" s="528"/>
      <c r="K47" s="528"/>
      <c r="L47" s="529"/>
      <c r="M47" s="5"/>
    </row>
    <row r="48" spans="2:13" s="1" customFormat="1" x14ac:dyDescent="0.2">
      <c r="B48" s="6"/>
      <c r="C48" s="177">
        <v>38</v>
      </c>
      <c r="D48" s="541"/>
      <c r="E48" s="542"/>
      <c r="F48" s="543"/>
      <c r="G48" s="533"/>
      <c r="H48" s="533"/>
      <c r="I48" s="533"/>
      <c r="J48" s="528"/>
      <c r="K48" s="528"/>
      <c r="L48" s="529"/>
      <c r="M48" s="5"/>
    </row>
    <row r="49" spans="2:13" s="1" customFormat="1" x14ac:dyDescent="0.2">
      <c r="B49" s="6"/>
      <c r="C49" s="177">
        <v>39</v>
      </c>
      <c r="D49" s="541"/>
      <c r="E49" s="542"/>
      <c r="F49" s="543"/>
      <c r="G49" s="533"/>
      <c r="H49" s="533"/>
      <c r="I49" s="533"/>
      <c r="J49" s="528"/>
      <c r="K49" s="528"/>
      <c r="L49" s="529"/>
      <c r="M49" s="5"/>
    </row>
    <row r="50" spans="2:13" s="1" customFormat="1" x14ac:dyDescent="0.2">
      <c r="B50" s="6"/>
      <c r="C50" s="177">
        <v>40</v>
      </c>
      <c r="D50" s="541"/>
      <c r="E50" s="542"/>
      <c r="F50" s="543"/>
      <c r="G50" s="533"/>
      <c r="H50" s="533"/>
      <c r="I50" s="533"/>
      <c r="J50" s="528"/>
      <c r="K50" s="528"/>
      <c r="L50" s="529"/>
      <c r="M50" s="5"/>
    </row>
    <row r="51" spans="2:13" s="1" customFormat="1" x14ac:dyDescent="0.2">
      <c r="B51" s="6"/>
      <c r="C51" s="235">
        <v>41</v>
      </c>
      <c r="D51" s="236" t="s">
        <v>221</v>
      </c>
      <c r="E51" s="232"/>
      <c r="F51" s="233"/>
      <c r="G51" s="530">
        <f>SUM(G10:I50)</f>
        <v>0</v>
      </c>
      <c r="H51" s="530"/>
      <c r="I51" s="530"/>
      <c r="J51" s="531"/>
      <c r="K51" s="531"/>
      <c r="L51" s="532"/>
      <c r="M51" s="5"/>
    </row>
    <row r="52" spans="2:13" s="1" customFormat="1" ht="13.5" thickBot="1" x14ac:dyDescent="0.25">
      <c r="B52" s="6"/>
      <c r="C52" s="41"/>
      <c r="D52" s="14"/>
      <c r="E52" s="14"/>
      <c r="F52" s="14"/>
      <c r="G52" s="14"/>
      <c r="H52" s="14"/>
      <c r="I52" s="14"/>
      <c r="J52" s="14"/>
      <c r="K52" s="14"/>
      <c r="L52" s="15"/>
      <c r="M52" s="5"/>
    </row>
    <row r="53" spans="2:13" s="1" customFormat="1" ht="13.5" thickBot="1" x14ac:dyDescent="0.25">
      <c r="B53" s="13"/>
      <c r="C53" s="282"/>
      <c r="D53" s="14"/>
      <c r="E53" s="14"/>
      <c r="F53" s="14"/>
      <c r="G53" s="14"/>
      <c r="H53" s="14"/>
      <c r="I53" s="14"/>
      <c r="J53" s="14"/>
      <c r="K53" s="14"/>
      <c r="L53" s="14"/>
      <c r="M53" s="15"/>
    </row>
  </sheetData>
  <sheetProtection algorithmName="SHA-512" hashValue="Z16W0gn9cH10CcPFyweUoHfSP4ZtZeSJYgZSE46RjfDObkbuyxywudFsazxX7pLWNgTrtgsp3ny8I+FFcOTyJA==" saltValue="g3c4aJuI48hM19yyi8iyKA==" spinCount="100000" sheet="1" objects="1" scenarios="1" formatColumns="0"/>
  <sortState ref="D10:F11">
    <sortCondition ref="D10"/>
  </sortState>
  <mergeCells count="131">
    <mergeCell ref="E5:H5"/>
    <mergeCell ref="D46:F46"/>
    <mergeCell ref="D47:F47"/>
    <mergeCell ref="D48:F48"/>
    <mergeCell ref="D49:F49"/>
    <mergeCell ref="D50:F50"/>
    <mergeCell ref="D41:F41"/>
    <mergeCell ref="D42:F42"/>
    <mergeCell ref="D43:F43"/>
    <mergeCell ref="D44:F44"/>
    <mergeCell ref="D45:F45"/>
    <mergeCell ref="D36:F36"/>
    <mergeCell ref="D37:F37"/>
    <mergeCell ref="D38:F38"/>
    <mergeCell ref="D39:F39"/>
    <mergeCell ref="D40:F40"/>
    <mergeCell ref="D22:F22"/>
    <mergeCell ref="D23:F23"/>
    <mergeCell ref="D24:F24"/>
    <mergeCell ref="D25:F25"/>
    <mergeCell ref="D26:F26"/>
    <mergeCell ref="G26:I26"/>
    <mergeCell ref="G20:I20"/>
    <mergeCell ref="D21:F21"/>
    <mergeCell ref="J26:L26"/>
    <mergeCell ref="G30:I30"/>
    <mergeCell ref="J30:L30"/>
    <mergeCell ref="G44:I44"/>
    <mergeCell ref="J44:L44"/>
    <mergeCell ref="G36:I36"/>
    <mergeCell ref="J36:L36"/>
    <mergeCell ref="G37:I37"/>
    <mergeCell ref="J37:L37"/>
    <mergeCell ref="G32:I32"/>
    <mergeCell ref="J32:L32"/>
    <mergeCell ref="G35:I35"/>
    <mergeCell ref="J35:L35"/>
    <mergeCell ref="G34:I34"/>
    <mergeCell ref="J34:L34"/>
    <mergeCell ref="G33:I33"/>
    <mergeCell ref="J33:L33"/>
    <mergeCell ref="G38:I38"/>
    <mergeCell ref="J38:L38"/>
    <mergeCell ref="J20:L20"/>
    <mergeCell ref="G22:I22"/>
    <mergeCell ref="J22:L22"/>
    <mergeCell ref="G25:I25"/>
    <mergeCell ref="J25:L25"/>
    <mergeCell ref="G11:I11"/>
    <mergeCell ref="J11:L11"/>
    <mergeCell ref="J23:L23"/>
    <mergeCell ref="G24:I24"/>
    <mergeCell ref="J24:L24"/>
    <mergeCell ref="G14:I14"/>
    <mergeCell ref="J14:L14"/>
    <mergeCell ref="G23:I23"/>
    <mergeCell ref="G16:I16"/>
    <mergeCell ref="J16:L16"/>
    <mergeCell ref="G12:I12"/>
    <mergeCell ref="J12:L12"/>
    <mergeCell ref="G18:I18"/>
    <mergeCell ref="J18:L18"/>
    <mergeCell ref="G19:I19"/>
    <mergeCell ref="J19:L19"/>
    <mergeCell ref="G51:I51"/>
    <mergeCell ref="J51:L51"/>
    <mergeCell ref="G39:I39"/>
    <mergeCell ref="J39:L39"/>
    <mergeCell ref="G40:I40"/>
    <mergeCell ref="J40:L40"/>
    <mergeCell ref="G41:I41"/>
    <mergeCell ref="J41:L41"/>
    <mergeCell ref="G49:I49"/>
    <mergeCell ref="J49:L49"/>
    <mergeCell ref="G50:I50"/>
    <mergeCell ref="J50:L50"/>
    <mergeCell ref="G46:I46"/>
    <mergeCell ref="J46:L46"/>
    <mergeCell ref="G45:I45"/>
    <mergeCell ref="J45:L45"/>
    <mergeCell ref="G43:I43"/>
    <mergeCell ref="J43:L43"/>
    <mergeCell ref="G42:I42"/>
    <mergeCell ref="J42:L42"/>
    <mergeCell ref="G47:I47"/>
    <mergeCell ref="J47:L47"/>
    <mergeCell ref="G48:I48"/>
    <mergeCell ref="J48:L48"/>
    <mergeCell ref="B1:M1"/>
    <mergeCell ref="B2:M2"/>
    <mergeCell ref="K5:L5"/>
    <mergeCell ref="K6:L6"/>
    <mergeCell ref="G31:I31"/>
    <mergeCell ref="J31:L31"/>
    <mergeCell ref="G29:I29"/>
    <mergeCell ref="J29:L29"/>
    <mergeCell ref="G17:I17"/>
    <mergeCell ref="J17:L17"/>
    <mergeCell ref="G21:I21"/>
    <mergeCell ref="J21:L21"/>
    <mergeCell ref="G13:I13"/>
    <mergeCell ref="J13:L13"/>
    <mergeCell ref="G10:I10"/>
    <mergeCell ref="J10:L10"/>
    <mergeCell ref="G8:I8"/>
    <mergeCell ref="J8:L8"/>
    <mergeCell ref="E6:H6"/>
    <mergeCell ref="D8:F8"/>
    <mergeCell ref="G15:I15"/>
    <mergeCell ref="J15:L15"/>
    <mergeCell ref="G28:I28"/>
    <mergeCell ref="J28:L28"/>
    <mergeCell ref="D35:F35"/>
    <mergeCell ref="D11:F11"/>
    <mergeCell ref="D10:F10"/>
    <mergeCell ref="D28:F28"/>
    <mergeCell ref="D29:F29"/>
    <mergeCell ref="D30:F30"/>
    <mergeCell ref="D31:F31"/>
    <mergeCell ref="D32:F32"/>
    <mergeCell ref="D33:F33"/>
    <mergeCell ref="D34:F34"/>
    <mergeCell ref="D20:F20"/>
    <mergeCell ref="D19:F19"/>
    <mergeCell ref="D18:F18"/>
    <mergeCell ref="D17:F17"/>
    <mergeCell ref="D16:F16"/>
    <mergeCell ref="D15:F15"/>
    <mergeCell ref="D14:F14"/>
    <mergeCell ref="D13:F13"/>
    <mergeCell ref="D12:F12"/>
  </mergeCells>
  <printOptions horizontalCentered="1"/>
  <pageMargins left="0.25" right="0.25" top="0.5" bottom="0.5" header="0.25" footer="0.2"/>
  <pageSetup scale="98" orientation="portrait" r:id="rId1"/>
  <headerFooter>
    <oddHeader>&amp;R&amp;D &amp;T</oddHeader>
    <oddFooter>&amp;LForm version of 8/1/19&amp;RSchedule B - Adjustments to Expenses
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4"/>
  <sheetViews>
    <sheetView showGridLines="0" showRowColHeaders="0" zoomScale="90" zoomScaleNormal="90" zoomScaleSheetLayoutView="90" workbookViewId="0">
      <pane xSplit="8" ySplit="9" topLeftCell="I10" activePane="bottomRight" state="frozen"/>
      <selection activeCell="C10" sqref="C10"/>
      <selection pane="topRight" activeCell="C10" sqref="C10"/>
      <selection pane="bottomLeft" activeCell="C10" sqref="C10"/>
      <selection pane="bottomRight" activeCell="F11" sqref="F11"/>
    </sheetView>
  </sheetViews>
  <sheetFormatPr defaultRowHeight="12.75" x14ac:dyDescent="0.2"/>
  <cols>
    <col min="1" max="2" width="1.140625" style="1" customWidth="1"/>
    <col min="3" max="3" width="4.28515625" style="1" customWidth="1"/>
    <col min="4" max="4" width="30.5703125" style="1" customWidth="1"/>
    <col min="5" max="5" width="5.28515625" style="1" customWidth="1"/>
    <col min="6" max="6" width="13.28515625" style="1" bestFit="1" customWidth="1"/>
    <col min="7" max="8" width="13.5703125" style="1" customWidth="1"/>
    <col min="9" max="9" width="14.140625" style="1" bestFit="1" customWidth="1"/>
    <col min="10" max="11" width="13.5703125" style="1" customWidth="1"/>
    <col min="12" max="12" width="16.28515625" style="1" bestFit="1" customWidth="1"/>
    <col min="13" max="13" width="14.140625" style="1" bestFit="1" customWidth="1"/>
    <col min="14" max="15" width="13.5703125" style="1" customWidth="1"/>
    <col min="16" max="16" width="8.5703125" style="1" customWidth="1"/>
    <col min="17" max="17" width="1.140625" style="1" customWidth="1"/>
    <col min="18" max="16384" width="9.140625" style="1"/>
  </cols>
  <sheetData>
    <row r="1" spans="2:17" ht="15" customHeight="1" x14ac:dyDescent="0.2">
      <c r="B1" s="478" t="s">
        <v>1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80"/>
    </row>
    <row r="2" spans="2:17" ht="15.75" customHeight="1" thickBot="1" x14ac:dyDescent="0.25">
      <c r="B2" s="481" t="s">
        <v>292</v>
      </c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3"/>
    </row>
    <row r="3" spans="2:17" ht="13.5" thickBot="1" x14ac:dyDescent="0.25">
      <c r="B3" s="274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213"/>
      <c r="P3" s="213" t="s">
        <v>97</v>
      </c>
      <c r="Q3" s="39"/>
    </row>
    <row r="4" spans="2:17" ht="6.75" customHeight="1" thickBot="1" x14ac:dyDescent="0.25">
      <c r="B4" s="199"/>
      <c r="C4" s="3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5"/>
    </row>
    <row r="5" spans="2:17" ht="15.75" customHeight="1" thickBot="1" x14ac:dyDescent="0.25">
      <c r="B5" s="199"/>
      <c r="C5" s="7"/>
      <c r="D5" s="9" t="s">
        <v>3</v>
      </c>
      <c r="E5" s="523">
        <f>Summary!E5</f>
        <v>0</v>
      </c>
      <c r="F5" s="540"/>
      <c r="G5" s="540"/>
      <c r="H5" s="540"/>
      <c r="I5" s="524"/>
      <c r="J5" s="330"/>
      <c r="K5" s="330"/>
      <c r="L5" s="331" t="s">
        <v>90</v>
      </c>
      <c r="M5" s="516">
        <f>Summary!M5</f>
        <v>0</v>
      </c>
      <c r="N5" s="536"/>
      <c r="O5" s="517"/>
      <c r="P5" s="7"/>
      <c r="Q5" s="273"/>
    </row>
    <row r="6" spans="2:17" ht="15.75" customHeight="1" thickBot="1" x14ac:dyDescent="0.25">
      <c r="B6" s="199"/>
      <c r="C6" s="7"/>
      <c r="D6" s="9" t="s">
        <v>91</v>
      </c>
      <c r="E6" s="523">
        <f>Summary!E6</f>
        <v>0</v>
      </c>
      <c r="F6" s="540"/>
      <c r="G6" s="540"/>
      <c r="H6" s="540"/>
      <c r="I6" s="524"/>
      <c r="J6" s="330"/>
      <c r="K6" s="330"/>
      <c r="L6" s="331" t="s">
        <v>2</v>
      </c>
      <c r="M6" s="516">
        <f>Summary!M6</f>
        <v>0</v>
      </c>
      <c r="N6" s="536"/>
      <c r="O6" s="517"/>
      <c r="P6" s="7"/>
      <c r="Q6" s="273"/>
    </row>
    <row r="7" spans="2:17" ht="5.25" customHeight="1" thickBot="1" x14ac:dyDescent="0.25">
      <c r="B7" s="199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266"/>
    </row>
    <row r="8" spans="2:17" ht="13.5" thickBot="1" x14ac:dyDescent="0.25">
      <c r="B8" s="268"/>
      <c r="C8" s="187"/>
      <c r="D8" s="278"/>
      <c r="E8" s="278"/>
      <c r="F8" s="278"/>
      <c r="G8" s="278"/>
      <c r="H8" s="278"/>
      <c r="I8" s="278"/>
      <c r="J8" s="478" t="s">
        <v>160</v>
      </c>
      <c r="K8" s="480"/>
      <c r="L8" s="278"/>
      <c r="M8" s="278"/>
      <c r="N8" s="278"/>
      <c r="O8" s="278"/>
      <c r="P8" s="335"/>
      <c r="Q8" s="191"/>
    </row>
    <row r="9" spans="2:17" s="31" customFormat="1" ht="48" customHeight="1" thickBot="1" x14ac:dyDescent="0.25">
      <c r="B9" s="267"/>
      <c r="C9" s="52" t="s">
        <v>113</v>
      </c>
      <c r="D9" s="558" t="s">
        <v>141</v>
      </c>
      <c r="E9" s="559"/>
      <c r="F9" s="52" t="s">
        <v>283</v>
      </c>
      <c r="G9" s="52" t="s">
        <v>276</v>
      </c>
      <c r="H9" s="52" t="s">
        <v>142</v>
      </c>
      <c r="I9" s="265" t="s">
        <v>275</v>
      </c>
      <c r="J9" s="52" t="s">
        <v>143</v>
      </c>
      <c r="K9" s="265" t="s">
        <v>305</v>
      </c>
      <c r="L9" s="265" t="s">
        <v>284</v>
      </c>
      <c r="M9" s="265" t="s">
        <v>144</v>
      </c>
      <c r="N9" s="265" t="s">
        <v>145</v>
      </c>
      <c r="O9" s="265" t="s">
        <v>146</v>
      </c>
      <c r="P9" s="265" t="s">
        <v>277</v>
      </c>
      <c r="Q9" s="266"/>
    </row>
    <row r="10" spans="2:17" x14ac:dyDescent="0.2">
      <c r="B10" s="267"/>
      <c r="C10" s="6"/>
      <c r="D10" s="239" t="s">
        <v>197</v>
      </c>
      <c r="E10" s="49"/>
      <c r="F10" s="264"/>
      <c r="G10" s="264"/>
      <c r="H10" s="264"/>
      <c r="I10" s="264"/>
      <c r="J10" s="264"/>
      <c r="K10" s="264"/>
      <c r="L10" s="56"/>
      <c r="M10" s="56"/>
      <c r="N10" s="56"/>
      <c r="O10" s="57"/>
      <c r="P10" s="5"/>
      <c r="Q10" s="266"/>
    </row>
    <row r="11" spans="2:17" x14ac:dyDescent="0.2">
      <c r="B11" s="267"/>
      <c r="C11" s="6">
        <v>1</v>
      </c>
      <c r="D11" s="556" t="s">
        <v>45</v>
      </c>
      <c r="E11" s="557"/>
      <c r="F11" s="304"/>
      <c r="G11" s="304"/>
      <c r="H11" s="220"/>
      <c r="I11" s="168">
        <f>SUM(F11:H11)</f>
        <v>0</v>
      </c>
      <c r="J11" s="168">
        <f>SUMIF('Schedule A - Revenue'!$H$10:$H$68,C11,'Schedule A - Revenue'!$G$10:$G$68)</f>
        <v>0</v>
      </c>
      <c r="K11" s="168">
        <f>SUMIF('Schedule B - Adjustments'!$J$10:$L$50,C11,'Schedule B - Adjustments'!$G$10:$I$50)</f>
        <v>0</v>
      </c>
      <c r="L11" s="168">
        <f>SUM(I11:K11)</f>
        <v>0</v>
      </c>
      <c r="M11" s="168">
        <f>$L11*(VLOOKUP($P11,Statistics!$E$23:$H$29,2,FALSE))</f>
        <v>0</v>
      </c>
      <c r="N11" s="168">
        <f>$L11*(VLOOKUP($P11,Statistics!$E$23:$H$29,3,FALSE))</f>
        <v>0</v>
      </c>
      <c r="O11" s="168">
        <f>$L11*(VLOOKUP($P11,Statistics!$E$23:$H$29,4,FALSE))</f>
        <v>0</v>
      </c>
      <c r="P11" s="443" t="s">
        <v>274</v>
      </c>
      <c r="Q11" s="266"/>
    </row>
    <row r="12" spans="2:17" x14ac:dyDescent="0.2">
      <c r="B12" s="267"/>
      <c r="C12" s="6">
        <v>2</v>
      </c>
      <c r="D12" s="556" t="s">
        <v>196</v>
      </c>
      <c r="E12" s="557"/>
      <c r="F12" s="220"/>
      <c r="G12" s="220"/>
      <c r="H12" s="304"/>
      <c r="I12" s="168">
        <f>SUM(F12:H12)</f>
        <v>0</v>
      </c>
      <c r="J12" s="168">
        <f>SUMIF('Schedule A - Revenue'!$H$10:$H$68,C12,'Schedule A - Revenue'!$G$10:$G$68)</f>
        <v>0</v>
      </c>
      <c r="K12" s="168">
        <f>SUMIF('Schedule B - Adjustments'!$J$10:$L$50,C12,'Schedule B - Adjustments'!$G$10:$I$50)</f>
        <v>0</v>
      </c>
      <c r="L12" s="168">
        <f t="shared" ref="L12:L31" si="0">SUM(I12:K12)</f>
        <v>0</v>
      </c>
      <c r="M12" s="168">
        <f>$L12*(VLOOKUP($P12,Statistics!$E$23:$H$29,2,FALSE))</f>
        <v>0</v>
      </c>
      <c r="N12" s="168">
        <f>$L12*(VLOOKUP($P12,Statistics!$E$23:$H$29,3,FALSE))</f>
        <v>0</v>
      </c>
      <c r="O12" s="168">
        <f>$L12*(VLOOKUP($P12,Statistics!$E$23:$H$29,4,FALSE))</f>
        <v>0</v>
      </c>
      <c r="P12" s="444" t="s">
        <v>274</v>
      </c>
      <c r="Q12" s="266"/>
    </row>
    <row r="13" spans="2:17" x14ac:dyDescent="0.2">
      <c r="B13" s="267"/>
      <c r="C13" s="6">
        <v>3</v>
      </c>
      <c r="D13" s="556" t="s">
        <v>360</v>
      </c>
      <c r="E13" s="557"/>
      <c r="F13" s="304"/>
      <c r="G13" s="304"/>
      <c r="H13" s="220"/>
      <c r="I13" s="168">
        <f t="shared" ref="I13:I30" si="1">SUM(F13:H13)</f>
        <v>0</v>
      </c>
      <c r="J13" s="168">
        <f>SUMIF('Schedule A - Revenue'!$H$10:$H$68,C13,'Schedule A - Revenue'!$G$10:$G$68)</f>
        <v>0</v>
      </c>
      <c r="K13" s="168">
        <f>SUMIF('Schedule B - Adjustments'!$J$10:$L$50,C13,'Schedule B - Adjustments'!$G$10:$I$50)</f>
        <v>0</v>
      </c>
      <c r="L13" s="168">
        <f t="shared" si="0"/>
        <v>0</v>
      </c>
      <c r="M13" s="168">
        <f>$L13*(VLOOKUP($P13,Statistics!$E$23:$H$29,2,FALSE))</f>
        <v>0</v>
      </c>
      <c r="N13" s="168">
        <f>$L13*(VLOOKUP($P13,Statistics!$E$23:$H$29,3,FALSE))</f>
        <v>0</v>
      </c>
      <c r="O13" s="168">
        <f>$L13*(VLOOKUP($P13,Statistics!$E$23:$H$29,4,FALSE))</f>
        <v>0</v>
      </c>
      <c r="P13" s="444" t="s">
        <v>274</v>
      </c>
      <c r="Q13" s="266"/>
    </row>
    <row r="14" spans="2:17" x14ac:dyDescent="0.2">
      <c r="B14" s="267"/>
      <c r="C14" s="6">
        <v>4</v>
      </c>
      <c r="D14" s="556" t="s">
        <v>175</v>
      </c>
      <c r="E14" s="557"/>
      <c r="F14" s="304"/>
      <c r="G14" s="304"/>
      <c r="H14" s="304"/>
      <c r="I14" s="168">
        <f t="shared" ref="I14:I21" si="2">SUM(F14:H14)</f>
        <v>0</v>
      </c>
      <c r="J14" s="168">
        <f>SUMIF('Schedule A - Revenue'!$H$10:$H$68,C14,'Schedule A - Revenue'!$G$10:$G$68)</f>
        <v>0</v>
      </c>
      <c r="K14" s="168">
        <f>SUMIF('Schedule B - Adjustments'!$J$10:$L$50,C14,'Schedule B - Adjustments'!$G$10:$I$50)</f>
        <v>0</v>
      </c>
      <c r="L14" s="168">
        <f t="shared" si="0"/>
        <v>0</v>
      </c>
      <c r="M14" s="168">
        <f>$L14*(VLOOKUP($P14,Statistics!$E$23:$H$29,2,FALSE))</f>
        <v>0</v>
      </c>
      <c r="N14" s="168">
        <f>$L14*(VLOOKUP($P14,Statistics!$E$23:$H$29,3,FALSE))</f>
        <v>0</v>
      </c>
      <c r="O14" s="168">
        <f>$L14*(VLOOKUP($P14,Statistics!$E$23:$H$29,4,FALSE))</f>
        <v>0</v>
      </c>
      <c r="P14" s="443" t="s">
        <v>274</v>
      </c>
      <c r="Q14" s="266"/>
    </row>
    <row r="15" spans="2:17" x14ac:dyDescent="0.2">
      <c r="B15" s="267"/>
      <c r="C15" s="6">
        <v>5</v>
      </c>
      <c r="D15" s="556" t="s">
        <v>46</v>
      </c>
      <c r="E15" s="557"/>
      <c r="F15" s="220"/>
      <c r="G15" s="220"/>
      <c r="H15" s="304"/>
      <c r="I15" s="168">
        <f t="shared" si="2"/>
        <v>0</v>
      </c>
      <c r="J15" s="168">
        <f>SUMIF('Schedule A - Revenue'!$H$10:$H$68,C15,'Schedule A - Revenue'!$G$10:$G$68)</f>
        <v>0</v>
      </c>
      <c r="K15" s="168">
        <f>SUMIF('Schedule B - Adjustments'!$J$10:$L$50,C15,'Schedule B - Adjustments'!$G$10:$I$50)</f>
        <v>0</v>
      </c>
      <c r="L15" s="168">
        <f t="shared" si="0"/>
        <v>0</v>
      </c>
      <c r="M15" s="168">
        <f>$L15*(VLOOKUP($P15,Statistics!$E$23:$H$29,2,FALSE))</f>
        <v>0</v>
      </c>
      <c r="N15" s="168">
        <f>$L15*(VLOOKUP($P15,Statistics!$E$23:$H$29,3,FALSE))</f>
        <v>0</v>
      </c>
      <c r="O15" s="168">
        <f>$L15*(VLOOKUP($P15,Statistics!$E$23:$H$29,4,FALSE))</f>
        <v>0</v>
      </c>
      <c r="P15" s="443" t="s">
        <v>274</v>
      </c>
      <c r="Q15" s="266"/>
    </row>
    <row r="16" spans="2:17" x14ac:dyDescent="0.2">
      <c r="B16" s="6"/>
      <c r="C16" s="6">
        <v>6</v>
      </c>
      <c r="D16" s="550" t="s">
        <v>191</v>
      </c>
      <c r="E16" s="551"/>
      <c r="F16" s="304"/>
      <c r="G16" s="304"/>
      <c r="H16" s="304"/>
      <c r="I16" s="168">
        <f t="shared" si="2"/>
        <v>0</v>
      </c>
      <c r="J16" s="168">
        <f>SUMIF('Schedule A - Revenue'!$H$10:$H$68,C16,'Schedule A - Revenue'!$G$10:$G$68)</f>
        <v>0</v>
      </c>
      <c r="K16" s="168">
        <f>SUMIF('Schedule B - Adjustments'!$J$10:$L$50,C16,'Schedule B - Adjustments'!$G$10:$I$50)</f>
        <v>0</v>
      </c>
      <c r="L16" s="168">
        <f t="shared" si="0"/>
        <v>0</v>
      </c>
      <c r="M16" s="168">
        <f>$L16*(VLOOKUP($P16,Statistics!$E$23:$H$29,2,FALSE))</f>
        <v>0</v>
      </c>
      <c r="N16" s="168">
        <f>$L16*(VLOOKUP($P16,Statistics!$E$23:$H$29,3,FALSE))</f>
        <v>0</v>
      </c>
      <c r="O16" s="168">
        <f>$L16*(VLOOKUP($P16,Statistics!$E$23:$H$29,4,FALSE))</f>
        <v>0</v>
      </c>
      <c r="P16" s="443" t="s">
        <v>274</v>
      </c>
      <c r="Q16" s="5"/>
    </row>
    <row r="17" spans="2:17" x14ac:dyDescent="0.2">
      <c r="B17" s="277"/>
      <c r="C17" s="6">
        <v>7</v>
      </c>
      <c r="D17" s="556" t="s">
        <v>114</v>
      </c>
      <c r="E17" s="557"/>
      <c r="F17" s="304"/>
      <c r="G17" s="304"/>
      <c r="H17" s="304"/>
      <c r="I17" s="168">
        <f t="shared" si="2"/>
        <v>0</v>
      </c>
      <c r="J17" s="168">
        <f>SUMIF('Schedule A - Revenue'!$H$10:$H$68,C17,'Schedule A - Revenue'!$G$10:$G$68)</f>
        <v>0</v>
      </c>
      <c r="K17" s="168">
        <f>SUMIF('Schedule B - Adjustments'!$J$10:$L$50,C17,'Schedule B - Adjustments'!$G$10:$I$50)</f>
        <v>0</v>
      </c>
      <c r="L17" s="168">
        <f t="shared" si="0"/>
        <v>0</v>
      </c>
      <c r="M17" s="168">
        <f>$L17*(VLOOKUP($P17,Statistics!$E$23:$H$29,2,FALSE))</f>
        <v>0</v>
      </c>
      <c r="N17" s="168">
        <f>$L17*(VLOOKUP($P17,Statistics!$E$23:$H$29,3,FALSE))</f>
        <v>0</v>
      </c>
      <c r="O17" s="168">
        <f>$L17*(VLOOKUP($P17,Statistics!$E$23:$H$29,4,FALSE))</f>
        <v>0</v>
      </c>
      <c r="P17" s="443" t="s">
        <v>274</v>
      </c>
      <c r="Q17" s="197"/>
    </row>
    <row r="18" spans="2:17" x14ac:dyDescent="0.2">
      <c r="B18" s="277"/>
      <c r="C18" s="6">
        <v>8</v>
      </c>
      <c r="D18" s="556" t="s">
        <v>174</v>
      </c>
      <c r="E18" s="557"/>
      <c r="F18" s="304"/>
      <c r="G18" s="304"/>
      <c r="H18" s="304"/>
      <c r="I18" s="168">
        <f t="shared" si="2"/>
        <v>0</v>
      </c>
      <c r="J18" s="168">
        <f>SUMIF('Schedule A - Revenue'!$H$10:$H$68,C18,'Schedule A - Revenue'!$G$10:$G$68)</f>
        <v>0</v>
      </c>
      <c r="K18" s="168">
        <f>SUMIF('Schedule B - Adjustments'!$J$10:$L$50,C18,'Schedule B - Adjustments'!$G$10:$I$50)</f>
        <v>0</v>
      </c>
      <c r="L18" s="168">
        <f t="shared" si="0"/>
        <v>0</v>
      </c>
      <c r="M18" s="168">
        <f>$L18*(VLOOKUP($P18,Statistics!$E$23:$H$29,2,FALSE))</f>
        <v>0</v>
      </c>
      <c r="N18" s="168">
        <f>$L18*(VLOOKUP($P18,Statistics!$E$23:$H$29,3,FALSE))</f>
        <v>0</v>
      </c>
      <c r="O18" s="168">
        <f>$L18*(VLOOKUP($P18,Statistics!$E$23:$H$29,4,FALSE))</f>
        <v>0</v>
      </c>
      <c r="P18" s="443" t="s">
        <v>274</v>
      </c>
      <c r="Q18" s="197"/>
    </row>
    <row r="19" spans="2:17" x14ac:dyDescent="0.2">
      <c r="B19" s="277"/>
      <c r="C19" s="6">
        <v>9</v>
      </c>
      <c r="D19" s="556" t="s">
        <v>192</v>
      </c>
      <c r="E19" s="557"/>
      <c r="F19" s="304"/>
      <c r="G19" s="304"/>
      <c r="H19" s="304"/>
      <c r="I19" s="168">
        <f t="shared" si="2"/>
        <v>0</v>
      </c>
      <c r="J19" s="168">
        <f>SUMIF('Schedule A - Revenue'!$H$10:$H$68,C19,'Schedule A - Revenue'!$G$10:$G$68)</f>
        <v>0</v>
      </c>
      <c r="K19" s="168">
        <f>SUMIF('Schedule B - Adjustments'!$J$10:$L$50,C19,'Schedule B - Adjustments'!$G$10:$I$50)</f>
        <v>0</v>
      </c>
      <c r="L19" s="168">
        <f t="shared" si="0"/>
        <v>0</v>
      </c>
      <c r="M19" s="168">
        <f>$L19*(VLOOKUP($P19,Statistics!$E$23:$H$29,2,FALSE))</f>
        <v>0</v>
      </c>
      <c r="N19" s="168">
        <f>$L19*(VLOOKUP($P19,Statistics!$E$23:$H$29,3,FALSE))</f>
        <v>0</v>
      </c>
      <c r="O19" s="168">
        <f>$L19*(VLOOKUP($P19,Statistics!$E$23:$H$29,4,FALSE))</f>
        <v>0</v>
      </c>
      <c r="P19" s="443" t="s">
        <v>274</v>
      </c>
      <c r="Q19" s="197"/>
    </row>
    <row r="20" spans="2:17" x14ac:dyDescent="0.2">
      <c r="B20" s="277"/>
      <c r="C20" s="6">
        <v>10</v>
      </c>
      <c r="D20" s="556" t="s">
        <v>334</v>
      </c>
      <c r="E20" s="557"/>
      <c r="F20" s="304"/>
      <c r="G20" s="304"/>
      <c r="H20" s="304"/>
      <c r="I20" s="168">
        <f t="shared" si="2"/>
        <v>0</v>
      </c>
      <c r="J20" s="168">
        <f>SUMIF('Schedule A - Revenue'!$H$10:$H$68,C20,'Schedule A - Revenue'!$G$10:$G$68)</f>
        <v>0</v>
      </c>
      <c r="K20" s="168">
        <f>SUMIF('Schedule B - Adjustments'!$J$10:$L$50,C20,'Schedule B - Adjustments'!$G$10:$I$50)</f>
        <v>0</v>
      </c>
      <c r="L20" s="168">
        <f t="shared" si="0"/>
        <v>0</v>
      </c>
      <c r="M20" s="168">
        <f>$L20*(VLOOKUP($P20,Statistics!$E$23:$H$29,2,FALSE))</f>
        <v>0</v>
      </c>
      <c r="N20" s="168">
        <f>$L20*(VLOOKUP($P20,Statistics!$E$23:$H$29,3,FALSE))</f>
        <v>0</v>
      </c>
      <c r="O20" s="168">
        <f>$L20*(VLOOKUP($P20,Statistics!$E$23:$H$29,4,FALSE))</f>
        <v>0</v>
      </c>
      <c r="P20" s="443" t="s">
        <v>274</v>
      </c>
      <c r="Q20" s="197"/>
    </row>
    <row r="21" spans="2:17" x14ac:dyDescent="0.2">
      <c r="B21" s="277"/>
      <c r="C21" s="6">
        <v>11</v>
      </c>
      <c r="D21" s="556" t="s">
        <v>335</v>
      </c>
      <c r="E21" s="557"/>
      <c r="F21" s="304"/>
      <c r="G21" s="304"/>
      <c r="H21" s="304"/>
      <c r="I21" s="168">
        <f t="shared" si="2"/>
        <v>0</v>
      </c>
      <c r="J21" s="168">
        <f>SUMIF('Schedule A - Revenue'!$H$10:$H$68,C21,'Schedule A - Revenue'!$G$10:$G$68)</f>
        <v>0</v>
      </c>
      <c r="K21" s="168">
        <f>SUMIF('Schedule B - Adjustments'!$J$10:$L$50,C21,'Schedule B - Adjustments'!$G$10:$I$50)</f>
        <v>0</v>
      </c>
      <c r="L21" s="168">
        <f t="shared" si="0"/>
        <v>0</v>
      </c>
      <c r="M21" s="168">
        <f>$L21*(VLOOKUP($P21,Statistics!$E$23:$H$29,2,FALSE))</f>
        <v>0</v>
      </c>
      <c r="N21" s="168">
        <f>$L21*(VLOOKUP($P21,Statistics!$E$23:$H$29,3,FALSE))</f>
        <v>0</v>
      </c>
      <c r="O21" s="168">
        <f>$L21*(VLOOKUP($P21,Statistics!$E$23:$H$29,4,FALSE))</f>
        <v>0</v>
      </c>
      <c r="P21" s="443" t="s">
        <v>274</v>
      </c>
      <c r="Q21" s="197"/>
    </row>
    <row r="22" spans="2:17" x14ac:dyDescent="0.2">
      <c r="B22" s="277"/>
      <c r="C22" s="6">
        <v>12</v>
      </c>
      <c r="D22" s="556" t="s">
        <v>336</v>
      </c>
      <c r="E22" s="557"/>
      <c r="F22" s="304"/>
      <c r="G22" s="304"/>
      <c r="H22" s="304"/>
      <c r="I22" s="168">
        <f t="shared" ref="I22:I28" si="3">SUM(F22:H22)</f>
        <v>0</v>
      </c>
      <c r="J22" s="168">
        <f>SUMIF('Schedule A - Revenue'!$H$10:$H$68,C22,'Schedule A - Revenue'!$G$10:$G$68)</f>
        <v>0</v>
      </c>
      <c r="K22" s="168">
        <f>SUMIF('Schedule B - Adjustments'!$J$10:$L$50,C22,'Schedule B - Adjustments'!$G$10:$I$50)</f>
        <v>0</v>
      </c>
      <c r="L22" s="168">
        <f t="shared" si="0"/>
        <v>0</v>
      </c>
      <c r="M22" s="168">
        <f>$L22*(VLOOKUP($P22,Statistics!$E$23:$H$29,2,FALSE))</f>
        <v>0</v>
      </c>
      <c r="N22" s="168">
        <f>$L22*(VLOOKUP($P22,Statistics!$E$23:$H$29,3,FALSE))</f>
        <v>0</v>
      </c>
      <c r="O22" s="168">
        <f>$L22*(VLOOKUP($P22,Statistics!$E$23:$H$29,4,FALSE))</f>
        <v>0</v>
      </c>
      <c r="P22" s="443" t="s">
        <v>274</v>
      </c>
      <c r="Q22" s="197"/>
    </row>
    <row r="23" spans="2:17" x14ac:dyDescent="0.2">
      <c r="B23" s="277"/>
      <c r="C23" s="6">
        <v>13</v>
      </c>
      <c r="D23" s="552" t="s">
        <v>176</v>
      </c>
      <c r="E23" s="513"/>
      <c r="F23" s="304"/>
      <c r="G23" s="304"/>
      <c r="H23" s="304"/>
      <c r="I23" s="168">
        <f t="shared" si="3"/>
        <v>0</v>
      </c>
      <c r="J23" s="168">
        <f>SUMIF('Schedule A - Revenue'!$H$10:$H$68,C23,'Schedule A - Revenue'!$G$10:$G$68)</f>
        <v>0</v>
      </c>
      <c r="K23" s="168">
        <f>SUMIF('Schedule B - Adjustments'!$J$10:$L$50,C23,'Schedule B - Adjustments'!$G$10:$I$50)</f>
        <v>0</v>
      </c>
      <c r="L23" s="168">
        <f t="shared" si="0"/>
        <v>0</v>
      </c>
      <c r="M23" s="168">
        <f>$L23*(VLOOKUP($P23,Statistics!$E$23:$H$29,2,FALSE))</f>
        <v>0</v>
      </c>
      <c r="N23" s="168">
        <f>$L23*(VLOOKUP($P23,Statistics!$E$23:$H$29,3,FALSE))</f>
        <v>0</v>
      </c>
      <c r="O23" s="168">
        <f>$L23*(VLOOKUP($P23,Statistics!$E$23:$H$29,4,FALSE))</f>
        <v>0</v>
      </c>
      <c r="P23" s="443" t="s">
        <v>274</v>
      </c>
      <c r="Q23" s="197"/>
    </row>
    <row r="24" spans="2:17" x14ac:dyDescent="0.2">
      <c r="B24" s="277"/>
      <c r="C24" s="6">
        <v>14</v>
      </c>
      <c r="D24" s="555"/>
      <c r="E24" s="515"/>
      <c r="F24" s="304"/>
      <c r="G24" s="304"/>
      <c r="H24" s="304"/>
      <c r="I24" s="168">
        <f t="shared" si="3"/>
        <v>0</v>
      </c>
      <c r="J24" s="168">
        <f>SUMIF('Schedule A - Revenue'!$H$10:$H$68,C24,'Schedule A - Revenue'!$G$10:$G$68)</f>
        <v>0</v>
      </c>
      <c r="K24" s="168">
        <f>SUMIF('Schedule B - Adjustments'!$J$10:$L$50,C24,'Schedule B - Adjustments'!$G$10:$I$50)</f>
        <v>0</v>
      </c>
      <c r="L24" s="168">
        <f t="shared" si="0"/>
        <v>0</v>
      </c>
      <c r="M24" s="168">
        <f>$L24*(VLOOKUP($P24,Statistics!$E$23:$H$29,2,FALSE))</f>
        <v>0</v>
      </c>
      <c r="N24" s="168">
        <f>$L24*(VLOOKUP($P24,Statistics!$E$23:$H$29,3,FALSE))</f>
        <v>0</v>
      </c>
      <c r="O24" s="168">
        <f>$L24*(VLOOKUP($P24,Statistics!$E$23:$H$29,4,FALSE))</f>
        <v>0</v>
      </c>
      <c r="P24" s="443" t="s">
        <v>274</v>
      </c>
      <c r="Q24" s="197"/>
    </row>
    <row r="25" spans="2:17" x14ac:dyDescent="0.2">
      <c r="B25" s="277"/>
      <c r="C25" s="6">
        <v>15</v>
      </c>
      <c r="D25" s="555"/>
      <c r="E25" s="515"/>
      <c r="F25" s="304"/>
      <c r="G25" s="304"/>
      <c r="H25" s="304"/>
      <c r="I25" s="168">
        <f t="shared" si="3"/>
        <v>0</v>
      </c>
      <c r="J25" s="168">
        <f>SUMIF('Schedule A - Revenue'!$H$10:$H$68,C25,'Schedule A - Revenue'!$G$10:$G$68)</f>
        <v>0</v>
      </c>
      <c r="K25" s="168">
        <f>SUMIF('Schedule B - Adjustments'!$J$10:$L$50,C25,'Schedule B - Adjustments'!$G$10:$I$50)</f>
        <v>0</v>
      </c>
      <c r="L25" s="168">
        <f t="shared" si="0"/>
        <v>0</v>
      </c>
      <c r="M25" s="168">
        <f>$L25*(VLOOKUP($P25,Statistics!$E$23:$H$29,2,FALSE))</f>
        <v>0</v>
      </c>
      <c r="N25" s="168">
        <f>$L25*(VLOOKUP($P25,Statistics!$E$23:$H$29,3,FALSE))</f>
        <v>0</v>
      </c>
      <c r="O25" s="168">
        <f>$L25*(VLOOKUP($P25,Statistics!$E$23:$H$29,4,FALSE))</f>
        <v>0</v>
      </c>
      <c r="P25" s="443" t="s">
        <v>274</v>
      </c>
      <c r="Q25" s="197"/>
    </row>
    <row r="26" spans="2:17" x14ac:dyDescent="0.2">
      <c r="B26" s="277"/>
      <c r="C26" s="6">
        <v>16</v>
      </c>
      <c r="D26" s="555"/>
      <c r="E26" s="515"/>
      <c r="F26" s="304"/>
      <c r="G26" s="304"/>
      <c r="H26" s="304"/>
      <c r="I26" s="168">
        <f t="shared" si="3"/>
        <v>0</v>
      </c>
      <c r="J26" s="168">
        <f>SUMIF('Schedule A - Revenue'!$H$10:$H$68,C26,'Schedule A - Revenue'!$G$10:$G$68)</f>
        <v>0</v>
      </c>
      <c r="K26" s="168">
        <f>SUMIF('Schedule B - Adjustments'!$J$10:$L$50,C26,'Schedule B - Adjustments'!$G$10:$I$50)</f>
        <v>0</v>
      </c>
      <c r="L26" s="168">
        <f t="shared" si="0"/>
        <v>0</v>
      </c>
      <c r="M26" s="168">
        <f>$L26*(VLOOKUP($P26,Statistics!$E$23:$H$29,2,FALSE))</f>
        <v>0</v>
      </c>
      <c r="N26" s="168">
        <f>$L26*(VLOOKUP($P26,Statistics!$E$23:$H$29,3,FALSE))</f>
        <v>0</v>
      </c>
      <c r="O26" s="168">
        <f>$L26*(VLOOKUP($P26,Statistics!$E$23:$H$29,4,FALSE))</f>
        <v>0</v>
      </c>
      <c r="P26" s="443" t="s">
        <v>274</v>
      </c>
      <c r="Q26" s="197"/>
    </row>
    <row r="27" spans="2:17" x14ac:dyDescent="0.2">
      <c r="B27" s="277"/>
      <c r="C27" s="6">
        <v>17</v>
      </c>
      <c r="D27" s="555"/>
      <c r="E27" s="515"/>
      <c r="F27" s="304"/>
      <c r="G27" s="304"/>
      <c r="H27" s="304"/>
      <c r="I27" s="168">
        <f t="shared" si="3"/>
        <v>0</v>
      </c>
      <c r="J27" s="168">
        <f>SUMIF('Schedule A - Revenue'!$H$10:$H$68,C27,'Schedule A - Revenue'!$G$10:$G$68)</f>
        <v>0</v>
      </c>
      <c r="K27" s="168">
        <f>SUMIF('Schedule B - Adjustments'!$J$10:$L$50,C27,'Schedule B - Adjustments'!$G$10:$I$50)</f>
        <v>0</v>
      </c>
      <c r="L27" s="168">
        <f t="shared" si="0"/>
        <v>0</v>
      </c>
      <c r="M27" s="168">
        <f>$L27*(VLOOKUP($P27,Statistics!$E$23:$H$29,2,FALSE))</f>
        <v>0</v>
      </c>
      <c r="N27" s="168">
        <f>$L27*(VLOOKUP($P27,Statistics!$E$23:$H$29,3,FALSE))</f>
        <v>0</v>
      </c>
      <c r="O27" s="168">
        <f>$L27*(VLOOKUP($P27,Statistics!$E$23:$H$29,4,FALSE))</f>
        <v>0</v>
      </c>
      <c r="P27" s="443" t="s">
        <v>274</v>
      </c>
      <c r="Q27" s="266"/>
    </row>
    <row r="28" spans="2:17" x14ac:dyDescent="0.2">
      <c r="B28" s="6"/>
      <c r="C28" s="6">
        <v>18</v>
      </c>
      <c r="D28" s="555"/>
      <c r="E28" s="515"/>
      <c r="F28" s="304"/>
      <c r="G28" s="304"/>
      <c r="H28" s="304"/>
      <c r="I28" s="168">
        <f t="shared" si="3"/>
        <v>0</v>
      </c>
      <c r="J28" s="168">
        <f>SUMIF('Schedule A - Revenue'!$H$10:$H$68,C28,'Schedule A - Revenue'!$G$10:$G$68)</f>
        <v>0</v>
      </c>
      <c r="K28" s="168">
        <f>SUMIF('Schedule B - Adjustments'!$J$10:$L$50,C28,'Schedule B - Adjustments'!$G$10:$I$50)</f>
        <v>0</v>
      </c>
      <c r="L28" s="168">
        <f t="shared" si="0"/>
        <v>0</v>
      </c>
      <c r="M28" s="168">
        <f>$L28*(VLOOKUP($P28,Statistics!$E$23:$H$29,2,FALSE))</f>
        <v>0</v>
      </c>
      <c r="N28" s="168">
        <f>$L28*(VLOOKUP($P28,Statistics!$E$23:$H$29,3,FALSE))</f>
        <v>0</v>
      </c>
      <c r="O28" s="168">
        <f>$L28*(VLOOKUP($P28,Statistics!$E$23:$H$29,4,FALSE))</f>
        <v>0</v>
      </c>
      <c r="P28" s="443" t="s">
        <v>274</v>
      </c>
      <c r="Q28" s="5"/>
    </row>
    <row r="29" spans="2:17" x14ac:dyDescent="0.2">
      <c r="B29" s="6"/>
      <c r="C29" s="6">
        <v>19</v>
      </c>
      <c r="D29" s="555"/>
      <c r="E29" s="515"/>
      <c r="F29" s="304"/>
      <c r="G29" s="304"/>
      <c r="H29" s="304"/>
      <c r="I29" s="168">
        <f>SUM(F29:H29)</f>
        <v>0</v>
      </c>
      <c r="J29" s="168">
        <f>SUMIF('Schedule A - Revenue'!$H$10:$H$68,C29,'Schedule A - Revenue'!$G$10:$G$68)</f>
        <v>0</v>
      </c>
      <c r="K29" s="168">
        <f>SUMIF('Schedule B - Adjustments'!$J$10:$L$50,C29,'Schedule B - Adjustments'!$G$10:$I$50)</f>
        <v>0</v>
      </c>
      <c r="L29" s="168">
        <f t="shared" si="0"/>
        <v>0</v>
      </c>
      <c r="M29" s="168">
        <f>$L29*(VLOOKUP($P29,Statistics!$E$23:$H$29,2,FALSE))</f>
        <v>0</v>
      </c>
      <c r="N29" s="168">
        <f>$L29*(VLOOKUP($P29,Statistics!$E$23:$H$29,3,FALSE))</f>
        <v>0</v>
      </c>
      <c r="O29" s="168">
        <f>$L29*(VLOOKUP($P29,Statistics!$E$23:$H$29,4,FALSE))</f>
        <v>0</v>
      </c>
      <c r="P29" s="443" t="s">
        <v>274</v>
      </c>
      <c r="Q29" s="5"/>
    </row>
    <row r="30" spans="2:17" x14ac:dyDescent="0.2">
      <c r="B30" s="6"/>
      <c r="C30" s="6">
        <v>20</v>
      </c>
      <c r="D30" s="555"/>
      <c r="E30" s="515"/>
      <c r="F30" s="304"/>
      <c r="G30" s="304"/>
      <c r="H30" s="304"/>
      <c r="I30" s="168">
        <f t="shared" si="1"/>
        <v>0</v>
      </c>
      <c r="J30" s="168">
        <f>SUMIF('Schedule A - Revenue'!$H$10:$H$68,C30,'Schedule A - Revenue'!$G$10:$G$68)</f>
        <v>0</v>
      </c>
      <c r="K30" s="168">
        <f>SUMIF('Schedule B - Adjustments'!$J$10:$L$50,C30,'Schedule B - Adjustments'!$G$10:$I$50)</f>
        <v>0</v>
      </c>
      <c r="L30" s="168">
        <f t="shared" si="0"/>
        <v>0</v>
      </c>
      <c r="M30" s="168">
        <f>$L30*(VLOOKUP($P30,Statistics!$E$23:$H$29,2,FALSE))</f>
        <v>0</v>
      </c>
      <c r="N30" s="168">
        <f>$L30*(VLOOKUP($P30,Statistics!$E$23:$H$29,3,FALSE))</f>
        <v>0</v>
      </c>
      <c r="O30" s="168">
        <f>$L30*(VLOOKUP($P30,Statistics!$E$23:$H$29,4,FALSE))</f>
        <v>0</v>
      </c>
      <c r="P30" s="443" t="s">
        <v>274</v>
      </c>
      <c r="Q30" s="5"/>
    </row>
    <row r="31" spans="2:17" x14ac:dyDescent="0.2">
      <c r="B31" s="6"/>
      <c r="C31" s="6">
        <v>21</v>
      </c>
      <c r="D31" s="552" t="s">
        <v>285</v>
      </c>
      <c r="E31" s="513"/>
      <c r="F31" s="168">
        <f t="shared" ref="F31:O31" si="4">SUM(F10:F30)</f>
        <v>0</v>
      </c>
      <c r="G31" s="168">
        <f t="shared" si="4"/>
        <v>0</v>
      </c>
      <c r="H31" s="168">
        <f t="shared" si="4"/>
        <v>0</v>
      </c>
      <c r="I31" s="168">
        <f t="shared" si="4"/>
        <v>0</v>
      </c>
      <c r="J31" s="168">
        <f t="shared" si="4"/>
        <v>0</v>
      </c>
      <c r="K31" s="168">
        <f t="shared" si="4"/>
        <v>0</v>
      </c>
      <c r="L31" s="168">
        <f t="shared" si="0"/>
        <v>0</v>
      </c>
      <c r="M31" s="168">
        <f t="shared" si="4"/>
        <v>0</v>
      </c>
      <c r="N31" s="168">
        <f t="shared" si="4"/>
        <v>0</v>
      </c>
      <c r="O31" s="168">
        <f t="shared" si="4"/>
        <v>0</v>
      </c>
      <c r="P31" s="5"/>
      <c r="Q31" s="5"/>
    </row>
    <row r="32" spans="2:17" x14ac:dyDescent="0.2">
      <c r="B32" s="6"/>
      <c r="C32" s="6"/>
      <c r="D32" s="7"/>
      <c r="E32" s="9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5"/>
      <c r="Q32" s="5"/>
    </row>
    <row r="33" spans="2:17" x14ac:dyDescent="0.2">
      <c r="B33" s="6"/>
      <c r="C33" s="6"/>
      <c r="D33" s="51" t="s">
        <v>117</v>
      </c>
      <c r="E33" s="48"/>
      <c r="F33" s="56"/>
      <c r="G33" s="56"/>
      <c r="H33" s="56"/>
      <c r="I33" s="56"/>
      <c r="J33" s="56"/>
      <c r="K33" s="56"/>
      <c r="L33" s="56"/>
      <c r="M33" s="56"/>
      <c r="N33" s="56"/>
      <c r="O33" s="57"/>
      <c r="P33" s="5"/>
      <c r="Q33" s="5"/>
    </row>
    <row r="34" spans="2:17" x14ac:dyDescent="0.2">
      <c r="B34" s="6"/>
      <c r="C34" s="6">
        <v>22</v>
      </c>
      <c r="D34" s="556" t="s">
        <v>49</v>
      </c>
      <c r="E34" s="557"/>
      <c r="F34" s="304"/>
      <c r="G34" s="304"/>
      <c r="H34" s="304"/>
      <c r="I34" s="168">
        <f t="shared" ref="I34:I57" si="5">SUM(F34:H34)</f>
        <v>0</v>
      </c>
      <c r="J34" s="168">
        <f>SUMIF('Schedule A - Revenue'!$H$10:$H$68,C34,'Schedule A - Revenue'!$G$10:$G$68)</f>
        <v>0</v>
      </c>
      <c r="K34" s="168">
        <f>SUMIF('Schedule B - Adjustments'!$J$10:$L$50,C34,'Schedule B - Adjustments'!$G$10:$I$50)</f>
        <v>0</v>
      </c>
      <c r="L34" s="168">
        <f t="shared" ref="L34:L57" si="6">SUM(I34:K34)</f>
        <v>0</v>
      </c>
      <c r="M34" s="168">
        <f>$L34*(VLOOKUP($P34,Statistics!$E$23:$H$29,2,FALSE))</f>
        <v>0</v>
      </c>
      <c r="N34" s="168">
        <f>$L34*(VLOOKUP($P34,Statistics!$E$23:$H$29,3,FALSE))</f>
        <v>0</v>
      </c>
      <c r="O34" s="168">
        <f>$L34*(VLOOKUP($P34,Statistics!$E$23:$H$29,4,FALSE))</f>
        <v>0</v>
      </c>
      <c r="P34" s="443" t="s">
        <v>274</v>
      </c>
      <c r="Q34" s="5"/>
    </row>
    <row r="35" spans="2:17" x14ac:dyDescent="0.2">
      <c r="B35" s="6"/>
      <c r="C35" s="6">
        <v>23</v>
      </c>
      <c r="D35" s="556" t="s">
        <v>198</v>
      </c>
      <c r="E35" s="557"/>
      <c r="F35" s="304"/>
      <c r="G35" s="304"/>
      <c r="H35" s="304"/>
      <c r="I35" s="168">
        <f t="shared" si="5"/>
        <v>0</v>
      </c>
      <c r="J35" s="168">
        <f>SUMIF('Schedule A - Revenue'!$H$10:$H$68,C35,'Schedule A - Revenue'!$G$10:$G$68)</f>
        <v>0</v>
      </c>
      <c r="K35" s="168">
        <f>SUMIF('Schedule B - Adjustments'!$J$10:$L$50,C35,'Schedule B - Adjustments'!$G$10:$I$50)</f>
        <v>0</v>
      </c>
      <c r="L35" s="168">
        <f t="shared" si="6"/>
        <v>0</v>
      </c>
      <c r="M35" s="168">
        <f>$L35*(VLOOKUP($P35,Statistics!$E$23:$H$29,2,FALSE))</f>
        <v>0</v>
      </c>
      <c r="N35" s="168">
        <f>$L35*(VLOOKUP($P35,Statistics!$E$23:$H$29,3,FALSE))</f>
        <v>0</v>
      </c>
      <c r="O35" s="168">
        <f>$L35*(VLOOKUP($P35,Statistics!$E$23:$H$29,4,FALSE))</f>
        <v>0</v>
      </c>
      <c r="P35" s="443" t="s">
        <v>274</v>
      </c>
      <c r="Q35" s="5"/>
    </row>
    <row r="36" spans="2:17" x14ac:dyDescent="0.2">
      <c r="B36" s="6"/>
      <c r="C36" s="6">
        <v>24</v>
      </c>
      <c r="D36" s="556" t="s">
        <v>41</v>
      </c>
      <c r="E36" s="557"/>
      <c r="F36" s="304"/>
      <c r="G36" s="304"/>
      <c r="H36" s="304"/>
      <c r="I36" s="168">
        <f t="shared" si="5"/>
        <v>0</v>
      </c>
      <c r="J36" s="168">
        <f>SUMIF('Schedule A - Revenue'!$H$10:$H$68,C36,'Schedule A - Revenue'!$G$10:$G$68)</f>
        <v>0</v>
      </c>
      <c r="K36" s="168">
        <f>SUMIF('Schedule B - Adjustments'!$J$10:$L$50,C36,'Schedule B - Adjustments'!$G$10:$I$50)</f>
        <v>0</v>
      </c>
      <c r="L36" s="168">
        <f t="shared" si="6"/>
        <v>0</v>
      </c>
      <c r="M36" s="168">
        <f>$L36*(VLOOKUP($P36,Statistics!$E$23:$H$29,2,FALSE))</f>
        <v>0</v>
      </c>
      <c r="N36" s="168">
        <f>$L36*(VLOOKUP($P36,Statistics!$E$23:$H$29,3,FALSE))</f>
        <v>0</v>
      </c>
      <c r="O36" s="168">
        <f>$L36*(VLOOKUP($P36,Statistics!$E$23:$H$29,4,FALSE))</f>
        <v>0</v>
      </c>
      <c r="P36" s="443" t="s">
        <v>154</v>
      </c>
      <c r="Q36" s="5"/>
    </row>
    <row r="37" spans="2:17" x14ac:dyDescent="0.2">
      <c r="B37" s="6"/>
      <c r="C37" s="6">
        <v>25</v>
      </c>
      <c r="D37" s="556" t="s">
        <v>42</v>
      </c>
      <c r="E37" s="557"/>
      <c r="F37" s="221"/>
      <c r="G37" s="221"/>
      <c r="H37" s="304"/>
      <c r="I37" s="168">
        <f t="shared" si="5"/>
        <v>0</v>
      </c>
      <c r="J37" s="168">
        <f>SUMIF('Schedule A - Revenue'!$H$10:$H$68,C37,'Schedule A - Revenue'!$G$10:$G$68)</f>
        <v>0</v>
      </c>
      <c r="K37" s="168">
        <f>SUMIF('Schedule B - Adjustments'!$J$10:$L$50,C37,'Schedule B - Adjustments'!$G$10:$I$50)</f>
        <v>0</v>
      </c>
      <c r="L37" s="168">
        <f t="shared" si="6"/>
        <v>0</v>
      </c>
      <c r="M37" s="168">
        <f>$L37*(VLOOKUP($P37,Statistics!$E$23:$H$29,2,FALSE))</f>
        <v>0</v>
      </c>
      <c r="N37" s="168">
        <f>$L37*(VLOOKUP($P37,Statistics!$E$23:$H$29,3,FALSE))</f>
        <v>0</v>
      </c>
      <c r="O37" s="168">
        <f>$L37*(VLOOKUP($P37,Statistics!$E$23:$H$29,4,FALSE))</f>
        <v>0</v>
      </c>
      <c r="P37" s="443" t="s">
        <v>154</v>
      </c>
      <c r="Q37" s="5"/>
    </row>
    <row r="38" spans="2:17" x14ac:dyDescent="0.2">
      <c r="B38" s="279"/>
      <c r="C38" s="6">
        <v>26</v>
      </c>
      <c r="D38" s="556" t="s">
        <v>44</v>
      </c>
      <c r="E38" s="557"/>
      <c r="F38" s="304"/>
      <c r="G38" s="304"/>
      <c r="H38" s="304"/>
      <c r="I38" s="168">
        <f t="shared" si="5"/>
        <v>0</v>
      </c>
      <c r="J38" s="168">
        <f>SUMIF('Schedule A - Revenue'!$H$10:$H$68,C38,'Schedule A - Revenue'!$G$10:$G$68)</f>
        <v>0</v>
      </c>
      <c r="K38" s="168">
        <f>SUMIF('Schedule B - Adjustments'!$J$10:$L$50,C38,'Schedule B - Adjustments'!$G$10:$I$50)</f>
        <v>0</v>
      </c>
      <c r="L38" s="168">
        <f t="shared" si="6"/>
        <v>0</v>
      </c>
      <c r="M38" s="168">
        <f>$L38*(VLOOKUP($P38,Statistics!$E$23:$H$29,2,FALSE))</f>
        <v>0</v>
      </c>
      <c r="N38" s="168">
        <f>$L38*(VLOOKUP($P38,Statistics!$E$23:$H$29,3,FALSE))</f>
        <v>0</v>
      </c>
      <c r="O38" s="168">
        <f>$L38*(VLOOKUP($P38,Statistics!$E$23:$H$29,4,FALSE))</f>
        <v>0</v>
      </c>
      <c r="P38" s="443" t="s">
        <v>270</v>
      </c>
      <c r="Q38" s="279"/>
    </row>
    <row r="39" spans="2:17" x14ac:dyDescent="0.2">
      <c r="B39" s="6"/>
      <c r="C39" s="6">
        <v>27</v>
      </c>
      <c r="D39" s="556" t="s">
        <v>43</v>
      </c>
      <c r="E39" s="557"/>
      <c r="F39" s="304"/>
      <c r="G39" s="304"/>
      <c r="H39" s="304"/>
      <c r="I39" s="168">
        <f t="shared" si="5"/>
        <v>0</v>
      </c>
      <c r="J39" s="168">
        <f>SUMIF('Schedule A - Revenue'!$H$10:$H$68,C39,'Schedule A - Revenue'!$G$10:$G$68)</f>
        <v>0</v>
      </c>
      <c r="K39" s="168">
        <f>SUMIF('Schedule B - Adjustments'!$J$10:$L$50,C39,'Schedule B - Adjustments'!$G$10:$I$50)</f>
        <v>0</v>
      </c>
      <c r="L39" s="168">
        <f t="shared" si="6"/>
        <v>0</v>
      </c>
      <c r="M39" s="168">
        <f>$L39*(VLOOKUP($P39,Statistics!$E$23:$H$29,2,FALSE))</f>
        <v>0</v>
      </c>
      <c r="N39" s="168">
        <f>$L39*(VLOOKUP($P39,Statistics!$E$23:$H$29,3,FALSE))</f>
        <v>0</v>
      </c>
      <c r="O39" s="168">
        <f>$L39*(VLOOKUP($P39,Statistics!$E$23:$H$29,4,FALSE))</f>
        <v>0</v>
      </c>
      <c r="P39" s="443" t="s">
        <v>274</v>
      </c>
      <c r="Q39" s="5"/>
    </row>
    <row r="40" spans="2:17" x14ac:dyDescent="0.2">
      <c r="B40" s="6"/>
      <c r="C40" s="6">
        <v>28</v>
      </c>
      <c r="D40" s="550" t="s">
        <v>172</v>
      </c>
      <c r="E40" s="551"/>
      <c r="F40" s="303"/>
      <c r="G40" s="303"/>
      <c r="H40" s="303"/>
      <c r="I40" s="168">
        <f t="shared" si="5"/>
        <v>0</v>
      </c>
      <c r="J40" s="168">
        <f>SUMIF('Schedule A - Revenue'!$H$10:$H$68,C40,'Schedule A - Revenue'!$G$10:$G$68)</f>
        <v>0</v>
      </c>
      <c r="K40" s="168">
        <f>SUMIF('Schedule B - Adjustments'!$J$10:$L$50,C40,'Schedule B - Adjustments'!$G$10:$I$50)</f>
        <v>0</v>
      </c>
      <c r="L40" s="168">
        <f t="shared" si="6"/>
        <v>0</v>
      </c>
      <c r="M40" s="168">
        <f>$L40*(VLOOKUP($P40,Statistics!$E$23:$H$29,2,FALSE))</f>
        <v>0</v>
      </c>
      <c r="N40" s="168">
        <f>$L40*(VLOOKUP($P40,Statistics!$E$23:$H$29,3,FALSE))</f>
        <v>0</v>
      </c>
      <c r="O40" s="168">
        <f>$L40*(VLOOKUP($P40,Statistics!$E$23:$H$29,4,FALSE))</f>
        <v>0</v>
      </c>
      <c r="P40" s="443" t="s">
        <v>274</v>
      </c>
      <c r="Q40" s="5"/>
    </row>
    <row r="41" spans="2:17" x14ac:dyDescent="0.2">
      <c r="B41" s="6"/>
      <c r="C41" s="6">
        <v>29</v>
      </c>
      <c r="D41" s="556" t="s">
        <v>50</v>
      </c>
      <c r="E41" s="557"/>
      <c r="F41" s="304"/>
      <c r="G41" s="304"/>
      <c r="H41" s="304"/>
      <c r="I41" s="168">
        <f t="shared" si="5"/>
        <v>0</v>
      </c>
      <c r="J41" s="168">
        <f>SUMIF('Schedule A - Revenue'!$H$10:$H$68,C41,'Schedule A - Revenue'!$G$10:$G$68)</f>
        <v>0</v>
      </c>
      <c r="K41" s="168">
        <f>SUMIF('Schedule B - Adjustments'!$J$10:$L$50,C41,'Schedule B - Adjustments'!$G$10:$I$50)</f>
        <v>0</v>
      </c>
      <c r="L41" s="168">
        <f t="shared" si="6"/>
        <v>0</v>
      </c>
      <c r="M41" s="168">
        <f>$L41*(VLOOKUP($P41,Statistics!$E$23:$H$29,2,FALSE))</f>
        <v>0</v>
      </c>
      <c r="N41" s="168">
        <f>$L41*(VLOOKUP($P41,Statistics!$E$23:$H$29,3,FALSE))</f>
        <v>0</v>
      </c>
      <c r="O41" s="168">
        <f>$L41*(VLOOKUP($P41,Statistics!$E$23:$H$29,4,FALSE))</f>
        <v>0</v>
      </c>
      <c r="P41" s="443" t="s">
        <v>274</v>
      </c>
      <c r="Q41" s="5"/>
    </row>
    <row r="42" spans="2:17" x14ac:dyDescent="0.2">
      <c r="B42" s="6"/>
      <c r="C42" s="6">
        <v>30</v>
      </c>
      <c r="D42" s="556" t="s">
        <v>171</v>
      </c>
      <c r="E42" s="557"/>
      <c r="F42" s="304"/>
      <c r="G42" s="304"/>
      <c r="H42" s="304"/>
      <c r="I42" s="168">
        <f t="shared" si="5"/>
        <v>0</v>
      </c>
      <c r="J42" s="168">
        <f>SUMIF('Schedule A - Revenue'!$H$10:$H$68,C42,'Schedule A - Revenue'!$G$10:$G$68)</f>
        <v>0</v>
      </c>
      <c r="K42" s="168">
        <f>SUMIF('Schedule B - Adjustments'!$J$10:$L$50,C42,'Schedule B - Adjustments'!$G$10:$I$50)</f>
        <v>0</v>
      </c>
      <c r="L42" s="168">
        <f t="shared" si="6"/>
        <v>0</v>
      </c>
      <c r="M42" s="168">
        <f>$L42*(VLOOKUP($P42,Statistics!$E$23:$H$29,2,FALSE))</f>
        <v>0</v>
      </c>
      <c r="N42" s="168">
        <f>$L42*(VLOOKUP($P42,Statistics!$E$23:$H$29,3,FALSE))</f>
        <v>0</v>
      </c>
      <c r="O42" s="168">
        <f>$L42*(VLOOKUP($P42,Statistics!$E$23:$H$29,4,FALSE))</f>
        <v>0</v>
      </c>
      <c r="P42" s="443" t="s">
        <v>270</v>
      </c>
      <c r="Q42" s="5"/>
    </row>
    <row r="43" spans="2:17" x14ac:dyDescent="0.2">
      <c r="B43" s="6"/>
      <c r="C43" s="6">
        <v>31</v>
      </c>
      <c r="D43" s="556" t="s">
        <v>173</v>
      </c>
      <c r="E43" s="557"/>
      <c r="F43" s="304"/>
      <c r="G43" s="304"/>
      <c r="H43" s="304"/>
      <c r="I43" s="168">
        <f t="shared" si="5"/>
        <v>0</v>
      </c>
      <c r="J43" s="168">
        <f>SUMIF('Schedule A - Revenue'!$H$10:$H$68,C43,'Schedule A - Revenue'!$G$10:$G$68)</f>
        <v>0</v>
      </c>
      <c r="K43" s="168">
        <f>SUMIF('Schedule B - Adjustments'!$J$10:$L$50,C43,'Schedule B - Adjustments'!$G$10:$I$50)</f>
        <v>0</v>
      </c>
      <c r="L43" s="168">
        <f t="shared" si="6"/>
        <v>0</v>
      </c>
      <c r="M43" s="168">
        <f>$L43*(VLOOKUP($P43,Statistics!$E$23:$H$29,2,FALSE))</f>
        <v>0</v>
      </c>
      <c r="N43" s="168">
        <f>$L43*(VLOOKUP($P43,Statistics!$E$23:$H$29,3,FALSE))</f>
        <v>0</v>
      </c>
      <c r="O43" s="168">
        <f>$L43*(VLOOKUP($P43,Statistics!$E$23:$H$29,4,FALSE))</f>
        <v>0</v>
      </c>
      <c r="P43" s="443" t="s">
        <v>274</v>
      </c>
      <c r="Q43" s="5"/>
    </row>
    <row r="44" spans="2:17" x14ac:dyDescent="0.2">
      <c r="B44" s="6"/>
      <c r="C44" s="6">
        <v>32</v>
      </c>
      <c r="D44" s="550" t="s">
        <v>199</v>
      </c>
      <c r="E44" s="551"/>
      <c r="F44" s="304"/>
      <c r="G44" s="304"/>
      <c r="H44" s="304"/>
      <c r="I44" s="168">
        <f t="shared" si="5"/>
        <v>0</v>
      </c>
      <c r="J44" s="168">
        <f>SUMIF('Schedule A - Revenue'!$H$10:$H$68,C44,'Schedule A - Revenue'!$G$10:$G$68)</f>
        <v>0</v>
      </c>
      <c r="K44" s="168">
        <f>SUMIF('Schedule B - Adjustments'!$J$10:$L$50,C44,'Schedule B - Adjustments'!$G$10:$I$50)</f>
        <v>0</v>
      </c>
      <c r="L44" s="168">
        <f t="shared" si="6"/>
        <v>0</v>
      </c>
      <c r="M44" s="168">
        <f>$L44*(VLOOKUP($P44,Statistics!$E$23:$H$29,2,FALSE))</f>
        <v>0</v>
      </c>
      <c r="N44" s="168">
        <f>$L44*(VLOOKUP($P44,Statistics!$E$23:$H$29,3,FALSE))</f>
        <v>0</v>
      </c>
      <c r="O44" s="168">
        <f>$L44*(VLOOKUP($P44,Statistics!$E$23:$H$29,4,FALSE))</f>
        <v>0</v>
      </c>
      <c r="P44" s="443" t="s">
        <v>274</v>
      </c>
      <c r="Q44" s="5"/>
    </row>
    <row r="45" spans="2:17" x14ac:dyDescent="0.2">
      <c r="B45" s="6"/>
      <c r="C45" s="6">
        <v>33</v>
      </c>
      <c r="D45" s="556" t="s">
        <v>47</v>
      </c>
      <c r="E45" s="557"/>
      <c r="F45" s="304"/>
      <c r="G45" s="304"/>
      <c r="H45" s="304"/>
      <c r="I45" s="168">
        <f t="shared" si="5"/>
        <v>0</v>
      </c>
      <c r="J45" s="168">
        <f>SUMIF('Schedule A - Revenue'!$H$10:$H$68,C45,'Schedule A - Revenue'!$G$10:$G$68)</f>
        <v>0</v>
      </c>
      <c r="K45" s="168">
        <f>SUMIF('Schedule B - Adjustments'!$J$10:$L$50,C45,'Schedule B - Adjustments'!$G$10:$I$50)</f>
        <v>0</v>
      </c>
      <c r="L45" s="168">
        <f t="shared" si="6"/>
        <v>0</v>
      </c>
      <c r="M45" s="168">
        <f>$L45*(VLOOKUP($P45,Statistics!$E$23:$H$29,2,FALSE))</f>
        <v>0</v>
      </c>
      <c r="N45" s="168">
        <f>$L45*(VLOOKUP($P45,Statistics!$E$23:$H$29,3,FALSE))</f>
        <v>0</v>
      </c>
      <c r="O45" s="168">
        <f>$L45*(VLOOKUP($P45,Statistics!$E$23:$H$29,4,FALSE))</f>
        <v>0</v>
      </c>
      <c r="P45" s="443" t="s">
        <v>274</v>
      </c>
      <c r="Q45" s="5"/>
    </row>
    <row r="46" spans="2:17" x14ac:dyDescent="0.2">
      <c r="B46" s="6"/>
      <c r="C46" s="6">
        <v>34</v>
      </c>
      <c r="D46" s="556" t="s">
        <v>115</v>
      </c>
      <c r="E46" s="557"/>
      <c r="F46" s="304"/>
      <c r="G46" s="304"/>
      <c r="H46" s="304"/>
      <c r="I46" s="168">
        <f t="shared" si="5"/>
        <v>0</v>
      </c>
      <c r="J46" s="168">
        <f>SUMIF('Schedule A - Revenue'!$H$10:$H$68,C46,'Schedule A - Revenue'!$G$10:$G$68)</f>
        <v>0</v>
      </c>
      <c r="K46" s="168">
        <f>SUMIF('Schedule B - Adjustments'!$J$10:$L$50,C46,'Schedule B - Adjustments'!$G$10:$I$50)</f>
        <v>0</v>
      </c>
      <c r="L46" s="168">
        <f t="shared" si="6"/>
        <v>0</v>
      </c>
      <c r="M46" s="168">
        <f>$L46*(VLOOKUP($P46,Statistics!$E$23:$H$29,2,FALSE))</f>
        <v>0</v>
      </c>
      <c r="N46" s="168">
        <f>$L46*(VLOOKUP($P46,Statistics!$E$23:$H$29,3,FALSE))</f>
        <v>0</v>
      </c>
      <c r="O46" s="168">
        <f>$L46*(VLOOKUP($P46,Statistics!$E$23:$H$29,4,FALSE))</f>
        <v>0</v>
      </c>
      <c r="P46" s="443" t="s">
        <v>274</v>
      </c>
      <c r="Q46" s="5"/>
    </row>
    <row r="47" spans="2:17" x14ac:dyDescent="0.2">
      <c r="B47" s="6"/>
      <c r="C47" s="6">
        <v>35</v>
      </c>
      <c r="D47" s="550" t="s">
        <v>56</v>
      </c>
      <c r="E47" s="551"/>
      <c r="F47" s="304"/>
      <c r="G47" s="304"/>
      <c r="H47" s="304"/>
      <c r="I47" s="168">
        <f t="shared" si="5"/>
        <v>0</v>
      </c>
      <c r="J47" s="168">
        <f>SUMIF('Schedule A - Revenue'!$H$10:$H$68,C47,'Schedule A - Revenue'!$G$10:$G$68)</f>
        <v>0</v>
      </c>
      <c r="K47" s="168">
        <f>SUMIF('Schedule B - Adjustments'!$J$10:$L$50,C47,'Schedule B - Adjustments'!$G$10:$I$50)</f>
        <v>0</v>
      </c>
      <c r="L47" s="168">
        <f t="shared" si="6"/>
        <v>0</v>
      </c>
      <c r="M47" s="168">
        <f>$L47*(VLOOKUP($P47,Statistics!$E$23:$H$29,2,FALSE))</f>
        <v>0</v>
      </c>
      <c r="N47" s="168">
        <f>$L47*(VLOOKUP($P47,Statistics!$E$23:$H$29,3,FALSE))</f>
        <v>0</v>
      </c>
      <c r="O47" s="168">
        <f>$L47*(VLOOKUP($P47,Statistics!$E$23:$H$29,4,FALSE))</f>
        <v>0</v>
      </c>
      <c r="P47" s="443" t="s">
        <v>274</v>
      </c>
      <c r="Q47" s="5"/>
    </row>
    <row r="48" spans="2:17" x14ac:dyDescent="0.2">
      <c r="B48" s="6"/>
      <c r="C48" s="6">
        <v>36</v>
      </c>
      <c r="D48" s="556" t="s">
        <v>48</v>
      </c>
      <c r="E48" s="557"/>
      <c r="F48" s="304"/>
      <c r="G48" s="304"/>
      <c r="H48" s="304"/>
      <c r="I48" s="168">
        <f t="shared" si="5"/>
        <v>0</v>
      </c>
      <c r="J48" s="168">
        <f>SUMIF('Schedule A - Revenue'!$H$10:$H$68,C48,'Schedule A - Revenue'!$G$10:$G$68)</f>
        <v>0</v>
      </c>
      <c r="K48" s="168">
        <f>SUMIF('Schedule B - Adjustments'!$J$10:$L$50,C48,'Schedule B - Adjustments'!$G$10:$I$50)</f>
        <v>0</v>
      </c>
      <c r="L48" s="168">
        <f t="shared" si="6"/>
        <v>0</v>
      </c>
      <c r="M48" s="168">
        <f>$L48*(VLOOKUP($P48,Statistics!$E$23:$H$29,2,FALSE))</f>
        <v>0</v>
      </c>
      <c r="N48" s="168">
        <f>$L48*(VLOOKUP($P48,Statistics!$E$23:$H$29,3,FALSE))</f>
        <v>0</v>
      </c>
      <c r="O48" s="168">
        <f>$L48*(VLOOKUP($P48,Statistics!$E$23:$H$29,4,FALSE))</f>
        <v>0</v>
      </c>
      <c r="P48" s="443" t="s">
        <v>274</v>
      </c>
      <c r="Q48" s="5"/>
    </row>
    <row r="49" spans="2:17" x14ac:dyDescent="0.2">
      <c r="B49" s="6"/>
      <c r="C49" s="6">
        <v>37</v>
      </c>
      <c r="D49" s="547"/>
      <c r="E49" s="549"/>
      <c r="F49" s="304"/>
      <c r="G49" s="304"/>
      <c r="H49" s="304"/>
      <c r="I49" s="168">
        <f t="shared" si="5"/>
        <v>0</v>
      </c>
      <c r="J49" s="168">
        <f>SUMIF('Schedule A - Revenue'!$H$10:$H$68,C49,'Schedule A - Revenue'!$G$10:$G$68)</f>
        <v>0</v>
      </c>
      <c r="K49" s="168">
        <f>SUMIF('Schedule B - Adjustments'!$J$10:$L$50,C49,'Schedule B - Adjustments'!$G$10:$I$50)</f>
        <v>0</v>
      </c>
      <c r="L49" s="168">
        <f t="shared" si="6"/>
        <v>0</v>
      </c>
      <c r="M49" s="168">
        <f>$L49*(VLOOKUP($P49,Statistics!$E$23:$H$29,2,FALSE))</f>
        <v>0</v>
      </c>
      <c r="N49" s="168">
        <f>$L49*(VLOOKUP($P49,Statistics!$E$23:$H$29,3,FALSE))</f>
        <v>0</v>
      </c>
      <c r="O49" s="168">
        <f>$L49*(VLOOKUP($P49,Statistics!$E$23:$H$29,4,FALSE))</f>
        <v>0</v>
      </c>
      <c r="P49" s="443"/>
      <c r="Q49" s="5"/>
    </row>
    <row r="50" spans="2:17" x14ac:dyDescent="0.2">
      <c r="B50" s="6"/>
      <c r="C50" s="6">
        <v>38</v>
      </c>
      <c r="D50" s="555"/>
      <c r="E50" s="515"/>
      <c r="F50" s="304"/>
      <c r="G50" s="304"/>
      <c r="H50" s="304"/>
      <c r="I50" s="168">
        <f t="shared" si="5"/>
        <v>0</v>
      </c>
      <c r="J50" s="168">
        <f>SUMIF('Schedule A - Revenue'!$H$10:$H$68,C50,'Schedule A - Revenue'!$G$10:$G$68)</f>
        <v>0</v>
      </c>
      <c r="K50" s="168">
        <f>SUMIF('Schedule B - Adjustments'!$J$10:$L$50,C50,'Schedule B - Adjustments'!$G$10:$I$50)</f>
        <v>0</v>
      </c>
      <c r="L50" s="168">
        <f t="shared" si="6"/>
        <v>0</v>
      </c>
      <c r="M50" s="168">
        <f>$L50*(VLOOKUP($P50,Statistics!$E$23:$H$29,2,FALSE))</f>
        <v>0</v>
      </c>
      <c r="N50" s="168">
        <f>$L50*(VLOOKUP($P50,Statistics!$E$23:$H$29,3,FALSE))</f>
        <v>0</v>
      </c>
      <c r="O50" s="168">
        <f>$L50*(VLOOKUP($P50,Statistics!$E$23:$H$29,4,FALSE))</f>
        <v>0</v>
      </c>
      <c r="P50" s="443"/>
      <c r="Q50" s="5"/>
    </row>
    <row r="51" spans="2:17" x14ac:dyDescent="0.2">
      <c r="B51" s="6"/>
      <c r="C51" s="6">
        <v>39</v>
      </c>
      <c r="D51" s="555"/>
      <c r="E51" s="515"/>
      <c r="F51" s="304"/>
      <c r="G51" s="304"/>
      <c r="H51" s="304"/>
      <c r="I51" s="168">
        <f t="shared" si="5"/>
        <v>0</v>
      </c>
      <c r="J51" s="168">
        <f>SUMIF('Schedule A - Revenue'!$H$10:$H$68,C51,'Schedule A - Revenue'!$G$10:$G$68)</f>
        <v>0</v>
      </c>
      <c r="K51" s="168">
        <f>SUMIF('Schedule B - Adjustments'!$J$10:$L$50,C51,'Schedule B - Adjustments'!$G$10:$I$50)</f>
        <v>0</v>
      </c>
      <c r="L51" s="168">
        <f t="shared" si="6"/>
        <v>0</v>
      </c>
      <c r="M51" s="168">
        <f>$L51*(VLOOKUP($P51,Statistics!$E$23:$H$29,2,FALSE))</f>
        <v>0</v>
      </c>
      <c r="N51" s="168">
        <f>$L51*(VLOOKUP($P51,Statistics!$E$23:$H$29,3,FALSE))</f>
        <v>0</v>
      </c>
      <c r="O51" s="168">
        <f>$L51*(VLOOKUP($P51,Statistics!$E$23:$H$29,4,FALSE))</f>
        <v>0</v>
      </c>
      <c r="P51" s="443"/>
      <c r="Q51" s="5"/>
    </row>
    <row r="52" spans="2:17" x14ac:dyDescent="0.2">
      <c r="B52" s="6"/>
      <c r="C52" s="6">
        <v>40</v>
      </c>
      <c r="D52" s="555"/>
      <c r="E52" s="515"/>
      <c r="F52" s="304"/>
      <c r="G52" s="304"/>
      <c r="H52" s="304"/>
      <c r="I52" s="168">
        <f t="shared" si="5"/>
        <v>0</v>
      </c>
      <c r="J52" s="168">
        <f>SUMIF('Schedule A - Revenue'!$H$10:$H$68,C52,'Schedule A - Revenue'!$G$10:$G$68)</f>
        <v>0</v>
      </c>
      <c r="K52" s="168">
        <f>SUMIF('Schedule B - Adjustments'!$J$10:$L$50,C52,'Schedule B - Adjustments'!$G$10:$I$50)</f>
        <v>0</v>
      </c>
      <c r="L52" s="168">
        <f t="shared" si="6"/>
        <v>0</v>
      </c>
      <c r="M52" s="168">
        <f>$L52*(VLOOKUP($P52,Statistics!$E$23:$H$29,2,FALSE))</f>
        <v>0</v>
      </c>
      <c r="N52" s="168">
        <f>$L52*(VLOOKUP($P52,Statistics!$E$23:$H$29,3,FALSE))</f>
        <v>0</v>
      </c>
      <c r="O52" s="168">
        <f>$L52*(VLOOKUP($P52,Statistics!$E$23:$H$29,4,FALSE))</f>
        <v>0</v>
      </c>
      <c r="P52" s="443"/>
      <c r="Q52" s="5"/>
    </row>
    <row r="53" spans="2:17" x14ac:dyDescent="0.2">
      <c r="B53" s="6"/>
      <c r="C53" s="6">
        <v>41</v>
      </c>
      <c r="D53" s="555"/>
      <c r="E53" s="515"/>
      <c r="F53" s="304"/>
      <c r="G53" s="304"/>
      <c r="H53" s="304"/>
      <c r="I53" s="168">
        <f t="shared" si="5"/>
        <v>0</v>
      </c>
      <c r="J53" s="168">
        <f>SUMIF('Schedule A - Revenue'!$H$10:$H$68,C53,'Schedule A - Revenue'!$G$10:$G$68)</f>
        <v>0</v>
      </c>
      <c r="K53" s="168">
        <f>SUMIF('Schedule B - Adjustments'!$J$10:$L$50,C53,'Schedule B - Adjustments'!$G$10:$I$50)</f>
        <v>0</v>
      </c>
      <c r="L53" s="168">
        <f t="shared" si="6"/>
        <v>0</v>
      </c>
      <c r="M53" s="168">
        <f>$L53*(VLOOKUP($P53,Statistics!$E$23:$H$29,2,FALSE))</f>
        <v>0</v>
      </c>
      <c r="N53" s="168">
        <f>$L53*(VLOOKUP($P53,Statistics!$E$23:$H$29,3,FALSE))</f>
        <v>0</v>
      </c>
      <c r="O53" s="168">
        <f>$L53*(VLOOKUP($P53,Statistics!$E$23:$H$29,4,FALSE))</f>
        <v>0</v>
      </c>
      <c r="P53" s="443"/>
      <c r="Q53" s="5"/>
    </row>
    <row r="54" spans="2:17" x14ac:dyDescent="0.2">
      <c r="B54" s="6"/>
      <c r="C54" s="6">
        <v>42</v>
      </c>
      <c r="D54" s="555"/>
      <c r="E54" s="515"/>
      <c r="F54" s="304"/>
      <c r="G54" s="304"/>
      <c r="H54" s="304"/>
      <c r="I54" s="168">
        <f t="shared" si="5"/>
        <v>0</v>
      </c>
      <c r="J54" s="168">
        <f>SUMIF('Schedule A - Revenue'!$H$10:$H$68,C54,'Schedule A - Revenue'!$G$10:$G$68)</f>
        <v>0</v>
      </c>
      <c r="K54" s="168">
        <f>SUMIF('Schedule B - Adjustments'!$J$10:$L$50,C54,'Schedule B - Adjustments'!$G$10:$I$50)</f>
        <v>0</v>
      </c>
      <c r="L54" s="168">
        <f t="shared" si="6"/>
        <v>0</v>
      </c>
      <c r="M54" s="168">
        <f>$L54*(VLOOKUP($P54,Statistics!$E$23:$H$29,2,FALSE))</f>
        <v>0</v>
      </c>
      <c r="N54" s="168">
        <f>$L54*(VLOOKUP($P54,Statistics!$E$23:$H$29,3,FALSE))</f>
        <v>0</v>
      </c>
      <c r="O54" s="168">
        <f>$L54*(VLOOKUP($P54,Statistics!$E$23:$H$29,4,FALSE))</f>
        <v>0</v>
      </c>
      <c r="P54" s="443"/>
      <c r="Q54" s="5"/>
    </row>
    <row r="55" spans="2:17" x14ac:dyDescent="0.2">
      <c r="B55" s="6"/>
      <c r="C55" s="6">
        <v>43</v>
      </c>
      <c r="D55" s="555"/>
      <c r="E55" s="515"/>
      <c r="F55" s="304"/>
      <c r="G55" s="304"/>
      <c r="H55" s="304"/>
      <c r="I55" s="168">
        <f t="shared" si="5"/>
        <v>0</v>
      </c>
      <c r="J55" s="168">
        <f>SUMIF('Schedule A - Revenue'!$H$10:$H$68,C55,'Schedule A - Revenue'!$G$10:$G$68)</f>
        <v>0</v>
      </c>
      <c r="K55" s="168">
        <f>SUMIF('Schedule B - Adjustments'!$J$10:$L$50,C55,'Schedule B - Adjustments'!$G$10:$I$50)</f>
        <v>0</v>
      </c>
      <c r="L55" s="168">
        <f t="shared" si="6"/>
        <v>0</v>
      </c>
      <c r="M55" s="168">
        <f>$L55*(VLOOKUP($P55,Statistics!$E$23:$H$29,2,FALSE))</f>
        <v>0</v>
      </c>
      <c r="N55" s="168">
        <f>$L55*(VLOOKUP($P55,Statistics!$E$23:$H$29,3,FALSE))</f>
        <v>0</v>
      </c>
      <c r="O55" s="168">
        <f>$L55*(VLOOKUP($P55,Statistics!$E$23:$H$29,4,FALSE))</f>
        <v>0</v>
      </c>
      <c r="P55" s="443"/>
      <c r="Q55" s="5"/>
    </row>
    <row r="56" spans="2:17" x14ac:dyDescent="0.2">
      <c r="B56" s="6"/>
      <c r="C56" s="6">
        <v>44</v>
      </c>
      <c r="D56" s="555"/>
      <c r="E56" s="515"/>
      <c r="F56" s="304"/>
      <c r="G56" s="304"/>
      <c r="H56" s="304"/>
      <c r="I56" s="168">
        <f t="shared" si="5"/>
        <v>0</v>
      </c>
      <c r="J56" s="168">
        <f>SUMIF('Schedule A - Revenue'!$H$10:$H$68,C56,'Schedule A - Revenue'!$G$10:$G$68)</f>
        <v>0</v>
      </c>
      <c r="K56" s="168">
        <f>SUMIF('Schedule B - Adjustments'!$J$10:$L$50,C56,'Schedule B - Adjustments'!$G$10:$I$50)</f>
        <v>0</v>
      </c>
      <c r="L56" s="168">
        <f t="shared" si="6"/>
        <v>0</v>
      </c>
      <c r="M56" s="168">
        <f>$L56*(VLOOKUP($P56,Statistics!$E$23:$H$29,2,FALSE))</f>
        <v>0</v>
      </c>
      <c r="N56" s="168">
        <f>$L56*(VLOOKUP($P56,Statistics!$E$23:$H$29,3,FALSE))</f>
        <v>0</v>
      </c>
      <c r="O56" s="168">
        <f>$L56*(VLOOKUP($P56,Statistics!$E$23:$H$29,4,FALSE))</f>
        <v>0</v>
      </c>
      <c r="P56" s="443"/>
      <c r="Q56" s="5"/>
    </row>
    <row r="57" spans="2:17" x14ac:dyDescent="0.2">
      <c r="B57" s="6"/>
      <c r="C57" s="6">
        <v>45</v>
      </c>
      <c r="D57" s="555"/>
      <c r="E57" s="515"/>
      <c r="F57" s="304"/>
      <c r="G57" s="304"/>
      <c r="H57" s="304"/>
      <c r="I57" s="168">
        <f t="shared" si="5"/>
        <v>0</v>
      </c>
      <c r="J57" s="168">
        <f>SUMIF('Schedule A - Revenue'!$H$10:$H$68,C57,'Schedule A - Revenue'!$G$10:$G$68)</f>
        <v>0</v>
      </c>
      <c r="K57" s="168">
        <f>SUMIF('Schedule B - Adjustments'!$J$10:$L$50,C57,'Schedule B - Adjustments'!$G$10:$I$50)</f>
        <v>0</v>
      </c>
      <c r="L57" s="168">
        <f t="shared" si="6"/>
        <v>0</v>
      </c>
      <c r="M57" s="168">
        <f>$L57*(VLOOKUP($P57,Statistics!$E$23:$H$29,2,FALSE))</f>
        <v>0</v>
      </c>
      <c r="N57" s="168">
        <f>$L57*(VLOOKUP($P57,Statistics!$E$23:$H$29,3,FALSE))</f>
        <v>0</v>
      </c>
      <c r="O57" s="168">
        <f>$L57*(VLOOKUP($P57,Statistics!$E$23:$H$29,4,FALSE))</f>
        <v>0</v>
      </c>
      <c r="P57" s="443"/>
      <c r="Q57" s="5"/>
    </row>
    <row r="58" spans="2:17" x14ac:dyDescent="0.2">
      <c r="B58" s="6"/>
      <c r="C58" s="6">
        <v>46</v>
      </c>
      <c r="D58" s="552" t="s">
        <v>116</v>
      </c>
      <c r="E58" s="513"/>
      <c r="F58" s="168">
        <f>SUM(F34:F57)</f>
        <v>0</v>
      </c>
      <c r="G58" s="168">
        <f t="shared" ref="G58:O58" si="7">SUM(G34:G57)</f>
        <v>0</v>
      </c>
      <c r="H58" s="168">
        <f t="shared" si="7"/>
        <v>0</v>
      </c>
      <c r="I58" s="168">
        <f t="shared" si="7"/>
        <v>0</v>
      </c>
      <c r="J58" s="168">
        <f t="shared" si="7"/>
        <v>0</v>
      </c>
      <c r="K58" s="168">
        <f t="shared" si="7"/>
        <v>0</v>
      </c>
      <c r="L58" s="168">
        <f t="shared" si="7"/>
        <v>0</v>
      </c>
      <c r="M58" s="168">
        <f t="shared" si="7"/>
        <v>0</v>
      </c>
      <c r="N58" s="168">
        <f t="shared" si="7"/>
        <v>0</v>
      </c>
      <c r="O58" s="168">
        <f t="shared" si="7"/>
        <v>0</v>
      </c>
      <c r="P58" s="5"/>
      <c r="Q58" s="5"/>
    </row>
    <row r="59" spans="2:17" x14ac:dyDescent="0.2">
      <c r="B59" s="6"/>
      <c r="C59" s="6"/>
      <c r="D59" s="7"/>
      <c r="E59" s="7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"/>
      <c r="Q59" s="5"/>
    </row>
    <row r="60" spans="2:17" x14ac:dyDescent="0.2">
      <c r="B60" s="6"/>
      <c r="C60" s="6"/>
      <c r="D60" s="51" t="s">
        <v>118</v>
      </c>
      <c r="E60" s="48"/>
      <c r="F60" s="56"/>
      <c r="G60" s="56"/>
      <c r="H60" s="56"/>
      <c r="I60" s="56"/>
      <c r="J60" s="56"/>
      <c r="K60" s="56"/>
      <c r="L60" s="56"/>
      <c r="M60" s="56"/>
      <c r="N60" s="56"/>
      <c r="O60" s="57"/>
      <c r="P60" s="5"/>
      <c r="Q60" s="5"/>
    </row>
    <row r="61" spans="2:17" x14ac:dyDescent="0.2">
      <c r="B61" s="6"/>
      <c r="C61" s="6">
        <v>47</v>
      </c>
      <c r="D61" s="550" t="s">
        <v>53</v>
      </c>
      <c r="E61" s="551"/>
      <c r="F61" s="304"/>
      <c r="G61" s="304"/>
      <c r="H61" s="304"/>
      <c r="I61" s="168">
        <f t="shared" ref="I61:I68" si="8">SUM(F61:H61)</f>
        <v>0</v>
      </c>
      <c r="J61" s="168">
        <f>SUMIF('Schedule A - Revenue'!$H$10:$H$68,C61,'Schedule A - Revenue'!$G$10:$G$68)</f>
        <v>0</v>
      </c>
      <c r="K61" s="168">
        <f>SUMIF('Schedule B - Adjustments'!$J$10:$L$50,C61,'Schedule B - Adjustments'!$G$10:$I$50)</f>
        <v>0</v>
      </c>
      <c r="L61" s="168">
        <f t="shared" ref="L61:L75" si="9">SUM(I61:K61)</f>
        <v>0</v>
      </c>
      <c r="M61" s="168">
        <f>$L61*(VLOOKUP($P61,Statistics!$E$23:$H$29,2,FALSE))</f>
        <v>0</v>
      </c>
      <c r="N61" s="168">
        <f>$L61*(VLOOKUP($P61,Statistics!$E$23:$H$29,3,FALSE))</f>
        <v>0</v>
      </c>
      <c r="O61" s="168">
        <f>$L61*(VLOOKUP($P61,Statistics!$E$23:$H$29,4,FALSE))</f>
        <v>0</v>
      </c>
      <c r="P61" s="443" t="s">
        <v>270</v>
      </c>
      <c r="Q61" s="5"/>
    </row>
    <row r="62" spans="2:17" x14ac:dyDescent="0.2">
      <c r="B62" s="6"/>
      <c r="C62" s="6">
        <v>48</v>
      </c>
      <c r="D62" s="550" t="s">
        <v>20</v>
      </c>
      <c r="E62" s="551"/>
      <c r="F62" s="304"/>
      <c r="G62" s="304"/>
      <c r="H62" s="304"/>
      <c r="I62" s="168">
        <f t="shared" si="8"/>
        <v>0</v>
      </c>
      <c r="J62" s="168">
        <f>SUMIF('Schedule A - Revenue'!$H$10:$H$68,C62,'Schedule A - Revenue'!$G$10:$G$68)</f>
        <v>0</v>
      </c>
      <c r="K62" s="168">
        <f>SUMIF('Schedule B - Adjustments'!$J$10:$L$50,C62,'Schedule B - Adjustments'!$G$10:$I$50)</f>
        <v>0</v>
      </c>
      <c r="L62" s="168">
        <f t="shared" si="9"/>
        <v>0</v>
      </c>
      <c r="M62" s="168">
        <f>$L62*(VLOOKUP($P62,Statistics!$E$23:$H$29,2,FALSE))</f>
        <v>0</v>
      </c>
      <c r="N62" s="168">
        <f>$L62*(VLOOKUP($P62,Statistics!$E$23:$H$29,3,FALSE))</f>
        <v>0</v>
      </c>
      <c r="O62" s="168">
        <f>$L62*(VLOOKUP($P62,Statistics!$E$23:$H$29,4,FALSE))</f>
        <v>0</v>
      </c>
      <c r="P62" s="443" t="s">
        <v>270</v>
      </c>
      <c r="Q62" s="5"/>
    </row>
    <row r="63" spans="2:17" x14ac:dyDescent="0.2">
      <c r="B63" s="6"/>
      <c r="C63" s="6">
        <v>49</v>
      </c>
      <c r="D63" s="550" t="s">
        <v>178</v>
      </c>
      <c r="E63" s="551"/>
      <c r="F63" s="304"/>
      <c r="G63" s="304"/>
      <c r="H63" s="304"/>
      <c r="I63" s="168">
        <f t="shared" si="8"/>
        <v>0</v>
      </c>
      <c r="J63" s="168">
        <f>SUMIF('Schedule A - Revenue'!$H$10:$H$68,C63,'Schedule A - Revenue'!$G$10:$G$68)</f>
        <v>0</v>
      </c>
      <c r="K63" s="168">
        <f>SUMIF('Schedule B - Adjustments'!$J$10:$L$50,C63,'Schedule B - Adjustments'!$G$10:$I$50)</f>
        <v>0</v>
      </c>
      <c r="L63" s="168">
        <f t="shared" si="9"/>
        <v>0</v>
      </c>
      <c r="M63" s="168">
        <f>$L63*(VLOOKUP($P63,Statistics!$E$23:$H$29,2,FALSE))</f>
        <v>0</v>
      </c>
      <c r="N63" s="168">
        <f>$L63*(VLOOKUP($P63,Statistics!$E$23:$H$29,3,FALSE))</f>
        <v>0</v>
      </c>
      <c r="O63" s="168">
        <f>$L63*(VLOOKUP($P63,Statistics!$E$23:$H$29,4,FALSE))</f>
        <v>0</v>
      </c>
      <c r="P63" s="443" t="s">
        <v>270</v>
      </c>
      <c r="Q63" s="5"/>
    </row>
    <row r="64" spans="2:17" x14ac:dyDescent="0.2">
      <c r="B64" s="6"/>
      <c r="C64" s="6">
        <v>50</v>
      </c>
      <c r="D64" s="550" t="s">
        <v>177</v>
      </c>
      <c r="E64" s="551"/>
      <c r="F64" s="304"/>
      <c r="G64" s="304"/>
      <c r="H64" s="304"/>
      <c r="I64" s="168">
        <f t="shared" si="8"/>
        <v>0</v>
      </c>
      <c r="J64" s="168">
        <f>SUMIF('Schedule A - Revenue'!$H$10:$H$68,C64,'Schedule A - Revenue'!$G$10:$G$68)</f>
        <v>0</v>
      </c>
      <c r="K64" s="168">
        <f>SUMIF('Schedule B - Adjustments'!$J$10:$L$50,C64,'Schedule B - Adjustments'!$G$10:$I$50)</f>
        <v>0</v>
      </c>
      <c r="L64" s="168">
        <f t="shared" si="9"/>
        <v>0</v>
      </c>
      <c r="M64" s="168">
        <f>$L64*(VLOOKUP($P64,Statistics!$E$23:$H$29,2,FALSE))</f>
        <v>0</v>
      </c>
      <c r="N64" s="168">
        <f>$L64*(VLOOKUP($P64,Statistics!$E$23:$H$29,3,FALSE))</f>
        <v>0</v>
      </c>
      <c r="O64" s="168">
        <f>$L64*(VLOOKUP($P64,Statistics!$E$23:$H$29,4,FALSE))</f>
        <v>0</v>
      </c>
      <c r="P64" s="443" t="s">
        <v>270</v>
      </c>
      <c r="Q64" s="5"/>
    </row>
    <row r="65" spans="2:17" x14ac:dyDescent="0.2">
      <c r="B65" s="6"/>
      <c r="C65" s="6">
        <v>51</v>
      </c>
      <c r="D65" s="550" t="s">
        <v>57</v>
      </c>
      <c r="E65" s="551"/>
      <c r="F65" s="304"/>
      <c r="G65" s="304"/>
      <c r="H65" s="304"/>
      <c r="I65" s="168">
        <f t="shared" si="8"/>
        <v>0</v>
      </c>
      <c r="J65" s="168">
        <f>SUMIF('Schedule A - Revenue'!$H$10:$H$68,C65,'Schedule A - Revenue'!$G$10:$G$68)</f>
        <v>0</v>
      </c>
      <c r="K65" s="168">
        <f>SUMIF('Schedule B - Adjustments'!$J$10:$L$50,C65,'Schedule B - Adjustments'!$G$10:$I$50)</f>
        <v>0</v>
      </c>
      <c r="L65" s="168">
        <f t="shared" si="9"/>
        <v>0</v>
      </c>
      <c r="M65" s="168">
        <f>$L65*(VLOOKUP($P65,Statistics!$E$23:$H$29,2,FALSE))</f>
        <v>0</v>
      </c>
      <c r="N65" s="168">
        <f>$L65*(VLOOKUP($P65,Statistics!$E$23:$H$29,3,FALSE))</f>
        <v>0</v>
      </c>
      <c r="O65" s="168">
        <f>$L65*(VLOOKUP($P65,Statistics!$E$23:$H$29,4,FALSE))</f>
        <v>0</v>
      </c>
      <c r="P65" s="443" t="s">
        <v>270</v>
      </c>
      <c r="Q65" s="5"/>
    </row>
    <row r="66" spans="2:17" x14ac:dyDescent="0.2">
      <c r="B66" s="6"/>
      <c r="C66" s="6">
        <v>52</v>
      </c>
      <c r="D66" s="550" t="s">
        <v>55</v>
      </c>
      <c r="E66" s="551"/>
      <c r="F66" s="304"/>
      <c r="G66" s="304"/>
      <c r="H66" s="304"/>
      <c r="I66" s="168">
        <f t="shared" si="8"/>
        <v>0</v>
      </c>
      <c r="J66" s="168">
        <f>SUMIF('Schedule A - Revenue'!$H$10:$H$68,C66,'Schedule A - Revenue'!$G$10:$G$68)</f>
        <v>0</v>
      </c>
      <c r="K66" s="168">
        <f>SUMIF('Schedule B - Adjustments'!$J$10:$L$50,C66,'Schedule B - Adjustments'!$G$10:$I$50)</f>
        <v>0</v>
      </c>
      <c r="L66" s="168">
        <f t="shared" si="9"/>
        <v>0</v>
      </c>
      <c r="M66" s="168">
        <f>$L66*(VLOOKUP($P66,Statistics!$E$23:$H$29,2,FALSE))</f>
        <v>0</v>
      </c>
      <c r="N66" s="168">
        <f>$L66*(VLOOKUP($P66,Statistics!$E$23:$H$29,3,FALSE))</f>
        <v>0</v>
      </c>
      <c r="O66" s="168">
        <f>$L66*(VLOOKUP($P66,Statistics!$E$23:$H$29,4,FALSE))</f>
        <v>0</v>
      </c>
      <c r="P66" s="443" t="s">
        <v>270</v>
      </c>
      <c r="Q66" s="5"/>
    </row>
    <row r="67" spans="2:17" x14ac:dyDescent="0.2">
      <c r="B67" s="6"/>
      <c r="C67" s="6">
        <v>53</v>
      </c>
      <c r="D67" s="550" t="s">
        <v>54</v>
      </c>
      <c r="E67" s="551"/>
      <c r="F67" s="304"/>
      <c r="G67" s="304"/>
      <c r="H67" s="304"/>
      <c r="I67" s="168">
        <f t="shared" si="8"/>
        <v>0</v>
      </c>
      <c r="J67" s="168">
        <f>SUMIF('Schedule A - Revenue'!$H$10:$H$68,C67,'Schedule A - Revenue'!$G$10:$G$68)</f>
        <v>0</v>
      </c>
      <c r="K67" s="168">
        <f>SUMIF('Schedule B - Adjustments'!$J$10:$L$50,C67,'Schedule B - Adjustments'!$G$10:$I$50)</f>
        <v>0</v>
      </c>
      <c r="L67" s="168">
        <f t="shared" si="9"/>
        <v>0</v>
      </c>
      <c r="M67" s="168">
        <f>$L67*(VLOOKUP($P67,Statistics!$E$23:$H$29,2,FALSE))</f>
        <v>0</v>
      </c>
      <c r="N67" s="168">
        <f>$L67*(VLOOKUP($P67,Statistics!$E$23:$H$29,3,FALSE))</f>
        <v>0</v>
      </c>
      <c r="O67" s="168">
        <f>$L67*(VLOOKUP($P67,Statistics!$E$23:$H$29,4,FALSE))</f>
        <v>0</v>
      </c>
      <c r="P67" s="443" t="s">
        <v>270</v>
      </c>
      <c r="Q67" s="5"/>
    </row>
    <row r="68" spans="2:17" x14ac:dyDescent="0.2">
      <c r="B68" s="6"/>
      <c r="C68" s="6">
        <v>54</v>
      </c>
      <c r="D68" s="555"/>
      <c r="E68" s="515"/>
      <c r="F68" s="304"/>
      <c r="G68" s="304"/>
      <c r="H68" s="304"/>
      <c r="I68" s="168">
        <f t="shared" si="8"/>
        <v>0</v>
      </c>
      <c r="J68" s="168">
        <f>SUMIF('Schedule A - Revenue'!$H$10:$H$68,C68,'Schedule A - Revenue'!$G$10:$G$68)</f>
        <v>0</v>
      </c>
      <c r="K68" s="168">
        <f>SUMIF('Schedule B - Adjustments'!$J$10:$L$50,C68,'Schedule B - Adjustments'!$G$10:$I$50)</f>
        <v>0</v>
      </c>
      <c r="L68" s="168">
        <f t="shared" si="9"/>
        <v>0</v>
      </c>
      <c r="M68" s="168">
        <f>$L68*(VLOOKUP($P68,Statistics!$E$23:$H$29,2,FALSE))</f>
        <v>0</v>
      </c>
      <c r="N68" s="168">
        <f>$L68*(VLOOKUP($P68,Statistics!$E$23:$H$29,3,FALSE))</f>
        <v>0</v>
      </c>
      <c r="O68" s="168">
        <f>$L68*(VLOOKUP($P68,Statistics!$E$23:$H$29,4,FALSE))</f>
        <v>0</v>
      </c>
      <c r="P68" s="443" t="s">
        <v>270</v>
      </c>
      <c r="Q68" s="5"/>
    </row>
    <row r="69" spans="2:17" x14ac:dyDescent="0.2">
      <c r="B69" s="6"/>
      <c r="C69" s="6">
        <v>55</v>
      </c>
      <c r="D69" s="555"/>
      <c r="E69" s="515"/>
      <c r="F69" s="304"/>
      <c r="G69" s="304"/>
      <c r="H69" s="304"/>
      <c r="I69" s="168">
        <f t="shared" ref="I69:I74" si="10">SUM(F69:H69)</f>
        <v>0</v>
      </c>
      <c r="J69" s="168">
        <f>SUMIF('Schedule A - Revenue'!$H$10:$H$68,C69,'Schedule A - Revenue'!$G$10:$G$68)</f>
        <v>0</v>
      </c>
      <c r="K69" s="168">
        <f>SUMIF('Schedule B - Adjustments'!$J$10:$L$50,C69,'Schedule B - Adjustments'!$G$10:$I$50)</f>
        <v>0</v>
      </c>
      <c r="L69" s="168">
        <f t="shared" si="9"/>
        <v>0</v>
      </c>
      <c r="M69" s="168">
        <f>$L69*(VLOOKUP($P69,Statistics!$E$23:$H$29,2,FALSE))</f>
        <v>0</v>
      </c>
      <c r="N69" s="168">
        <f>$L69*(VLOOKUP($P69,Statistics!$E$23:$H$29,3,FALSE))</f>
        <v>0</v>
      </c>
      <c r="O69" s="168">
        <f>$L69*(VLOOKUP($P69,Statistics!$E$23:$H$29,4,FALSE))</f>
        <v>0</v>
      </c>
      <c r="P69" s="443" t="s">
        <v>270</v>
      </c>
      <c r="Q69" s="5"/>
    </row>
    <row r="70" spans="2:17" x14ac:dyDescent="0.2">
      <c r="B70" s="6"/>
      <c r="C70" s="6">
        <v>56</v>
      </c>
      <c r="D70" s="555"/>
      <c r="E70" s="515"/>
      <c r="F70" s="304"/>
      <c r="G70" s="304"/>
      <c r="H70" s="304"/>
      <c r="I70" s="168">
        <f t="shared" ref="I70:I73" si="11">SUM(F70:H70)</f>
        <v>0</v>
      </c>
      <c r="J70" s="168">
        <f>SUMIF('Schedule A - Revenue'!$H$10:$H$68,C70,'Schedule A - Revenue'!$G$10:$G$68)</f>
        <v>0</v>
      </c>
      <c r="K70" s="168">
        <f>SUMIF('Schedule B - Adjustments'!$J$10:$L$50,C70,'Schedule B - Adjustments'!$G$10:$I$50)</f>
        <v>0</v>
      </c>
      <c r="L70" s="168">
        <f t="shared" si="9"/>
        <v>0</v>
      </c>
      <c r="M70" s="168">
        <f>$L70*(VLOOKUP($P70,Statistics!$E$23:$H$29,2,FALSE))</f>
        <v>0</v>
      </c>
      <c r="N70" s="168">
        <f>$L70*(VLOOKUP($P70,Statistics!$E$23:$H$29,3,FALSE))</f>
        <v>0</v>
      </c>
      <c r="O70" s="168">
        <f>$L70*(VLOOKUP($P70,Statistics!$E$23:$H$29,4,FALSE))</f>
        <v>0</v>
      </c>
      <c r="P70" s="443" t="s">
        <v>270</v>
      </c>
      <c r="Q70" s="5"/>
    </row>
    <row r="71" spans="2:17" x14ac:dyDescent="0.2">
      <c r="B71" s="6"/>
      <c r="C71" s="6">
        <v>57</v>
      </c>
      <c r="D71" s="555"/>
      <c r="E71" s="515"/>
      <c r="F71" s="304"/>
      <c r="G71" s="304"/>
      <c r="H71" s="304"/>
      <c r="I71" s="168">
        <f t="shared" si="11"/>
        <v>0</v>
      </c>
      <c r="J71" s="168">
        <f>SUMIF('Schedule A - Revenue'!$H$10:$H$68,C71,'Schedule A - Revenue'!$G$10:$G$68)</f>
        <v>0</v>
      </c>
      <c r="K71" s="168">
        <f>SUMIF('Schedule B - Adjustments'!$J$10:$L$50,C71,'Schedule B - Adjustments'!$G$10:$I$50)</f>
        <v>0</v>
      </c>
      <c r="L71" s="168">
        <f t="shared" si="9"/>
        <v>0</v>
      </c>
      <c r="M71" s="168">
        <f>$L71*(VLOOKUP($P71,Statistics!$E$23:$H$29,2,FALSE))</f>
        <v>0</v>
      </c>
      <c r="N71" s="168">
        <f>$L71*(VLOOKUP($P71,Statistics!$E$23:$H$29,3,FALSE))</f>
        <v>0</v>
      </c>
      <c r="O71" s="168">
        <f>$L71*(VLOOKUP($P71,Statistics!$E$23:$H$29,4,FALSE))</f>
        <v>0</v>
      </c>
      <c r="P71" s="443" t="s">
        <v>270</v>
      </c>
      <c r="Q71" s="5"/>
    </row>
    <row r="72" spans="2:17" x14ac:dyDescent="0.2">
      <c r="B72" s="6"/>
      <c r="C72" s="6">
        <v>58</v>
      </c>
      <c r="D72" s="555"/>
      <c r="E72" s="515"/>
      <c r="F72" s="304"/>
      <c r="G72" s="304"/>
      <c r="H72" s="304"/>
      <c r="I72" s="168">
        <f t="shared" si="11"/>
        <v>0</v>
      </c>
      <c r="J72" s="168">
        <f>SUMIF('Schedule A - Revenue'!$H$10:$H$68,C72,'Schedule A - Revenue'!$G$10:$G$68)</f>
        <v>0</v>
      </c>
      <c r="K72" s="168">
        <f>SUMIF('Schedule B - Adjustments'!$J$10:$L$50,C72,'Schedule B - Adjustments'!$G$10:$I$50)</f>
        <v>0</v>
      </c>
      <c r="L72" s="168">
        <f t="shared" si="9"/>
        <v>0</v>
      </c>
      <c r="M72" s="168">
        <f>$L72*(VLOOKUP($P72,Statistics!$E$23:$H$29,2,FALSE))</f>
        <v>0</v>
      </c>
      <c r="N72" s="168">
        <f>$L72*(VLOOKUP($P72,Statistics!$E$23:$H$29,3,FALSE))</f>
        <v>0</v>
      </c>
      <c r="O72" s="168">
        <f>$L72*(VLOOKUP($P72,Statistics!$E$23:$H$29,4,FALSE))</f>
        <v>0</v>
      </c>
      <c r="P72" s="443" t="s">
        <v>270</v>
      </c>
      <c r="Q72" s="5"/>
    </row>
    <row r="73" spans="2:17" x14ac:dyDescent="0.2">
      <c r="B73" s="6"/>
      <c r="C73" s="6">
        <v>59</v>
      </c>
      <c r="D73" s="555"/>
      <c r="E73" s="515"/>
      <c r="F73" s="304"/>
      <c r="G73" s="304"/>
      <c r="H73" s="304"/>
      <c r="I73" s="168">
        <f t="shared" si="11"/>
        <v>0</v>
      </c>
      <c r="J73" s="168">
        <f>SUMIF('Schedule A - Revenue'!$H$10:$H$68,C73,'Schedule A - Revenue'!$G$10:$G$68)</f>
        <v>0</v>
      </c>
      <c r="K73" s="168">
        <f>SUMIF('Schedule B - Adjustments'!$J$10:$L$50,C73,'Schedule B - Adjustments'!$G$10:$I$50)</f>
        <v>0</v>
      </c>
      <c r="L73" s="168">
        <f t="shared" si="9"/>
        <v>0</v>
      </c>
      <c r="M73" s="168">
        <f>$L73*(VLOOKUP($P73,Statistics!$E$23:$H$29,2,FALSE))</f>
        <v>0</v>
      </c>
      <c r="N73" s="168">
        <f>$L73*(VLOOKUP($P73,Statistics!$E$23:$H$29,3,FALSE))</f>
        <v>0</v>
      </c>
      <c r="O73" s="168">
        <f>$L73*(VLOOKUP($P73,Statistics!$E$23:$H$29,4,FALSE))</f>
        <v>0</v>
      </c>
      <c r="P73" s="443" t="s">
        <v>270</v>
      </c>
      <c r="Q73" s="5"/>
    </row>
    <row r="74" spans="2:17" x14ac:dyDescent="0.2">
      <c r="B74" s="6"/>
      <c r="C74" s="6">
        <v>60</v>
      </c>
      <c r="D74" s="555"/>
      <c r="E74" s="515"/>
      <c r="F74" s="304"/>
      <c r="G74" s="304"/>
      <c r="H74" s="304"/>
      <c r="I74" s="168">
        <f t="shared" si="10"/>
        <v>0</v>
      </c>
      <c r="J74" s="168">
        <f>SUMIF('Schedule A - Revenue'!$H$10:$H$68,C74,'Schedule A - Revenue'!$G$10:$G$68)</f>
        <v>0</v>
      </c>
      <c r="K74" s="168">
        <f>SUMIF('Schedule B - Adjustments'!$J$10:$L$50,C74,'Schedule B - Adjustments'!$G$10:$I$50)</f>
        <v>0</v>
      </c>
      <c r="L74" s="168">
        <f t="shared" si="9"/>
        <v>0</v>
      </c>
      <c r="M74" s="168">
        <f>$L74*(VLOOKUP($P74,Statistics!$E$23:$H$29,2,FALSE))</f>
        <v>0</v>
      </c>
      <c r="N74" s="168">
        <f>$L74*(VLOOKUP($P74,Statistics!$E$23:$H$29,3,FALSE))</f>
        <v>0</v>
      </c>
      <c r="O74" s="168">
        <f>$L74*(VLOOKUP($P74,Statistics!$E$23:$H$29,4,FALSE))</f>
        <v>0</v>
      </c>
      <c r="P74" s="443" t="s">
        <v>270</v>
      </c>
      <c r="Q74" s="5"/>
    </row>
    <row r="75" spans="2:17" x14ac:dyDescent="0.2">
      <c r="B75" s="6"/>
      <c r="C75" s="6">
        <v>61</v>
      </c>
      <c r="D75" s="552" t="s">
        <v>87</v>
      </c>
      <c r="E75" s="513"/>
      <c r="F75" s="168">
        <f t="shared" ref="F75:O75" si="12">SUM(F61:F74)</f>
        <v>0</v>
      </c>
      <c r="G75" s="168">
        <f t="shared" si="12"/>
        <v>0</v>
      </c>
      <c r="H75" s="168">
        <f t="shared" si="12"/>
        <v>0</v>
      </c>
      <c r="I75" s="168">
        <f t="shared" si="12"/>
        <v>0</v>
      </c>
      <c r="J75" s="168">
        <f t="shared" si="12"/>
        <v>0</v>
      </c>
      <c r="K75" s="168">
        <f t="shared" si="12"/>
        <v>0</v>
      </c>
      <c r="L75" s="168">
        <f t="shared" si="9"/>
        <v>0</v>
      </c>
      <c r="M75" s="168">
        <f t="shared" si="12"/>
        <v>0</v>
      </c>
      <c r="N75" s="168">
        <f t="shared" si="12"/>
        <v>0</v>
      </c>
      <c r="O75" s="168">
        <f t="shared" si="12"/>
        <v>0</v>
      </c>
      <c r="P75" s="5"/>
      <c r="Q75" s="5"/>
    </row>
    <row r="76" spans="2:17" x14ac:dyDescent="0.2">
      <c r="B76" s="6"/>
      <c r="C76" s="6"/>
      <c r="D76" s="7"/>
      <c r="E76" s="7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5"/>
      <c r="Q76" s="5"/>
    </row>
    <row r="77" spans="2:17" x14ac:dyDescent="0.2">
      <c r="B77" s="6"/>
      <c r="C77" s="6"/>
      <c r="D77" s="51" t="s">
        <v>286</v>
      </c>
      <c r="E77" s="48"/>
      <c r="F77" s="56"/>
      <c r="G77" s="56"/>
      <c r="H77" s="56"/>
      <c r="I77" s="56"/>
      <c r="J77" s="56"/>
      <c r="K77" s="56"/>
      <c r="L77" s="56"/>
      <c r="M77" s="56"/>
      <c r="N77" s="56"/>
      <c r="O77" s="57"/>
      <c r="P77" s="5"/>
      <c r="Q77" s="5"/>
    </row>
    <row r="78" spans="2:17" x14ac:dyDescent="0.2">
      <c r="B78" s="6"/>
      <c r="C78" s="6">
        <v>62</v>
      </c>
      <c r="D78" s="552" t="s">
        <v>201</v>
      </c>
      <c r="E78" s="513"/>
      <c r="F78" s="304"/>
      <c r="G78" s="304"/>
      <c r="H78" s="304"/>
      <c r="I78" s="168">
        <f t="shared" ref="I78:I88" si="13">SUM(F78:H78)</f>
        <v>0</v>
      </c>
      <c r="J78" s="168">
        <f>SUMIF('Schedule A - Revenue'!$H$10:$H$68,C78,'Schedule A - Revenue'!$G$10:$G$68)</f>
        <v>0</v>
      </c>
      <c r="K78" s="168">
        <f>SUMIF('Schedule B - Adjustments'!$J$10:$L$50,C78,'Schedule B - Adjustments'!$G$10:$I$50)</f>
        <v>0</v>
      </c>
      <c r="L78" s="168">
        <f t="shared" ref="L78:L98" si="14">SUM(I78:K78)</f>
        <v>0</v>
      </c>
      <c r="M78" s="168"/>
      <c r="N78" s="168"/>
      <c r="O78" s="168"/>
      <c r="P78" s="5"/>
      <c r="Q78" s="5"/>
    </row>
    <row r="79" spans="2:17" x14ac:dyDescent="0.2">
      <c r="B79" s="6"/>
      <c r="C79" s="6">
        <v>63</v>
      </c>
      <c r="D79" s="550" t="s">
        <v>18</v>
      </c>
      <c r="E79" s="551"/>
      <c r="F79" s="304"/>
      <c r="G79" s="304"/>
      <c r="H79" s="304"/>
      <c r="I79" s="168">
        <f t="shared" si="13"/>
        <v>0</v>
      </c>
      <c r="J79" s="168">
        <f>SUMIF('Schedule A - Revenue'!$H$10:$H$68,C79,'Schedule A - Revenue'!$G$10:$G$68)</f>
        <v>0</v>
      </c>
      <c r="K79" s="168">
        <f>SUMIF('Schedule B - Adjustments'!$J$10:$L$50,C79,'Schedule B - Adjustments'!$G$10:$I$50)</f>
        <v>0</v>
      </c>
      <c r="L79" s="168">
        <f t="shared" si="14"/>
        <v>0</v>
      </c>
      <c r="M79" s="168"/>
      <c r="N79" s="168"/>
      <c r="O79" s="168"/>
      <c r="P79" s="5"/>
      <c r="Q79" s="5"/>
    </row>
    <row r="80" spans="2:17" x14ac:dyDescent="0.2">
      <c r="B80" s="6"/>
      <c r="C80" s="6">
        <v>64</v>
      </c>
      <c r="D80" s="550" t="s">
        <v>168</v>
      </c>
      <c r="E80" s="551"/>
      <c r="F80" s="304"/>
      <c r="G80" s="304"/>
      <c r="H80" s="304"/>
      <c r="I80" s="168">
        <f t="shared" si="13"/>
        <v>0</v>
      </c>
      <c r="J80" s="168">
        <f>SUMIF('Schedule A - Revenue'!$H$10:$H$68,C80,'Schedule A - Revenue'!$G$10:$G$68)</f>
        <v>0</v>
      </c>
      <c r="K80" s="168">
        <f>SUMIF('Schedule B - Adjustments'!$J$10:$L$50,C80,'Schedule B - Adjustments'!$G$10:$I$50)</f>
        <v>0</v>
      </c>
      <c r="L80" s="168">
        <f t="shared" si="14"/>
        <v>0</v>
      </c>
      <c r="M80" s="168"/>
      <c r="N80" s="168"/>
      <c r="O80" s="168"/>
      <c r="P80" s="5"/>
      <c r="Q80" s="5"/>
    </row>
    <row r="81" spans="1:17" x14ac:dyDescent="0.2">
      <c r="B81" s="6"/>
      <c r="C81" s="6">
        <v>65</v>
      </c>
      <c r="D81" s="550" t="s">
        <v>169</v>
      </c>
      <c r="E81" s="551"/>
      <c r="F81" s="304"/>
      <c r="G81" s="304"/>
      <c r="H81" s="304"/>
      <c r="I81" s="168">
        <f t="shared" si="13"/>
        <v>0</v>
      </c>
      <c r="J81" s="168">
        <f>SUMIF('Schedule A - Revenue'!$H$10:$H$68,C81,'Schedule A - Revenue'!$G$10:$G$68)</f>
        <v>0</v>
      </c>
      <c r="K81" s="168">
        <f>SUMIF('Schedule B - Adjustments'!$J$10:$L$50,C81,'Schedule B - Adjustments'!$G$10:$I$50)</f>
        <v>0</v>
      </c>
      <c r="L81" s="168">
        <f t="shared" si="14"/>
        <v>0</v>
      </c>
      <c r="M81" s="168"/>
      <c r="N81" s="168"/>
      <c r="O81" s="168"/>
      <c r="P81" s="5"/>
      <c r="Q81" s="5"/>
    </row>
    <row r="82" spans="1:17" x14ac:dyDescent="0.2">
      <c r="B82" s="6"/>
      <c r="C82" s="6">
        <v>66</v>
      </c>
      <c r="D82" s="550" t="s">
        <v>170</v>
      </c>
      <c r="E82" s="551"/>
      <c r="F82" s="304"/>
      <c r="G82" s="304"/>
      <c r="H82" s="304"/>
      <c r="I82" s="168">
        <f t="shared" si="13"/>
        <v>0</v>
      </c>
      <c r="J82" s="168">
        <f>SUMIF('Schedule A - Revenue'!$H$10:$H$68,C82,'Schedule A - Revenue'!$G$10:$G$68)</f>
        <v>0</v>
      </c>
      <c r="K82" s="168">
        <f>SUMIF('Schedule B - Adjustments'!$J$10:$L$50,C82,'Schedule B - Adjustments'!$G$10:$I$50)</f>
        <v>0</v>
      </c>
      <c r="L82" s="168">
        <f t="shared" si="14"/>
        <v>0</v>
      </c>
      <c r="M82" s="168"/>
      <c r="N82" s="168"/>
      <c r="O82" s="168"/>
      <c r="P82" s="5"/>
      <c r="Q82" s="5"/>
    </row>
    <row r="83" spans="1:17" x14ac:dyDescent="0.2">
      <c r="B83" s="6"/>
      <c r="C83" s="6">
        <v>67</v>
      </c>
      <c r="D83" s="550" t="s">
        <v>195</v>
      </c>
      <c r="E83" s="551"/>
      <c r="F83" s="304"/>
      <c r="G83" s="304"/>
      <c r="H83" s="307"/>
      <c r="I83" s="168">
        <f t="shared" si="13"/>
        <v>0</v>
      </c>
      <c r="J83" s="168">
        <f>SUMIF('Schedule A - Revenue'!$H$10:$H$68,C83,'Schedule A - Revenue'!$G$10:$G$68)</f>
        <v>0</v>
      </c>
      <c r="K83" s="168">
        <f>SUMIF('Schedule B - Adjustments'!$J$10:$L$50,C83,'Schedule B - Adjustments'!$G$10:$I$50)</f>
        <v>0</v>
      </c>
      <c r="L83" s="168">
        <f t="shared" si="14"/>
        <v>0</v>
      </c>
      <c r="M83" s="168"/>
      <c r="N83" s="168"/>
      <c r="O83" s="168"/>
      <c r="P83" s="5"/>
      <c r="Q83" s="5"/>
    </row>
    <row r="84" spans="1:17" x14ac:dyDescent="0.2">
      <c r="B84" s="6"/>
      <c r="C84" s="6">
        <v>68</v>
      </c>
      <c r="D84" s="550" t="s">
        <v>193</v>
      </c>
      <c r="E84" s="551"/>
      <c r="F84" s="304"/>
      <c r="G84" s="304"/>
      <c r="H84" s="304"/>
      <c r="I84" s="168">
        <f t="shared" si="13"/>
        <v>0</v>
      </c>
      <c r="J84" s="168">
        <f>SUMIF('Schedule A - Revenue'!$H$10:$H$68,C84,'Schedule A - Revenue'!$G$10:$G$68)</f>
        <v>0</v>
      </c>
      <c r="K84" s="168">
        <f>SUMIF('Schedule B - Adjustments'!$J$10:$L$50,C84,'Schedule B - Adjustments'!$G$10:$I$50)</f>
        <v>0</v>
      </c>
      <c r="L84" s="168">
        <f t="shared" si="14"/>
        <v>0</v>
      </c>
      <c r="M84" s="168"/>
      <c r="N84" s="168"/>
      <c r="O84" s="168"/>
      <c r="P84" s="5"/>
      <c r="Q84" s="5"/>
    </row>
    <row r="85" spans="1:17" x14ac:dyDescent="0.2">
      <c r="A85" s="219"/>
      <c r="B85" s="6"/>
      <c r="C85" s="6">
        <v>69</v>
      </c>
      <c r="D85" s="552" t="s">
        <v>348</v>
      </c>
      <c r="E85" s="513"/>
      <c r="F85" s="304"/>
      <c r="G85" s="304"/>
      <c r="H85" s="304"/>
      <c r="I85" s="168">
        <f t="shared" si="13"/>
        <v>0</v>
      </c>
      <c r="J85" s="168">
        <f>SUMIF('Schedule A - Revenue'!$H$10:$H$68,C85,'Schedule A - Revenue'!$G$10:$G$68)</f>
        <v>0</v>
      </c>
      <c r="K85" s="168">
        <f>SUMIF('Schedule B - Adjustments'!$J$10:$L$50,C85,'Schedule B - Adjustments'!$G$10:$I$50)</f>
        <v>0</v>
      </c>
      <c r="L85" s="168">
        <f t="shared" si="14"/>
        <v>0</v>
      </c>
      <c r="M85" s="168"/>
      <c r="N85" s="168"/>
      <c r="O85" s="168"/>
      <c r="P85" s="5"/>
      <c r="Q85" s="5"/>
    </row>
    <row r="86" spans="1:17" x14ac:dyDescent="0.2">
      <c r="B86" s="6"/>
      <c r="C86" s="6">
        <v>70</v>
      </c>
      <c r="D86" s="552" t="s">
        <v>167</v>
      </c>
      <c r="E86" s="513"/>
      <c r="F86" s="304"/>
      <c r="G86" s="304"/>
      <c r="H86" s="304"/>
      <c r="I86" s="168">
        <f t="shared" si="13"/>
        <v>0</v>
      </c>
      <c r="J86" s="168">
        <f>SUMIF('Schedule A - Revenue'!$H$10:$H$68,C86,'Schedule A - Revenue'!$G$10:$G$68)</f>
        <v>0</v>
      </c>
      <c r="K86" s="168">
        <f>SUMIF('Schedule B - Adjustments'!$J$10:$L$50,C86,'Schedule B - Adjustments'!$G$10:$I$50)</f>
        <v>0</v>
      </c>
      <c r="L86" s="168">
        <f t="shared" si="14"/>
        <v>0</v>
      </c>
      <c r="M86" s="168"/>
      <c r="N86" s="168"/>
      <c r="O86" s="168"/>
      <c r="P86" s="5"/>
      <c r="Q86" s="5"/>
    </row>
    <row r="87" spans="1:17" x14ac:dyDescent="0.2">
      <c r="B87" s="6"/>
      <c r="C87" s="6">
        <v>71</v>
      </c>
      <c r="D87" s="552" t="s">
        <v>352</v>
      </c>
      <c r="E87" s="513"/>
      <c r="F87" s="304"/>
      <c r="G87" s="304"/>
      <c r="H87" s="304"/>
      <c r="I87" s="168">
        <f t="shared" si="13"/>
        <v>0</v>
      </c>
      <c r="J87" s="168">
        <f>SUMIF('Schedule A - Revenue'!$H$10:$H$68,C87,'Schedule A - Revenue'!$G$10:$G$68)</f>
        <v>0</v>
      </c>
      <c r="K87" s="168">
        <f>SUMIF('Schedule B - Adjustments'!$J$10:$L$50,C87,'Schedule B - Adjustments'!$G$10:$I$50)</f>
        <v>0</v>
      </c>
      <c r="L87" s="168">
        <f t="shared" si="14"/>
        <v>0</v>
      </c>
      <c r="M87" s="168"/>
      <c r="N87" s="168"/>
      <c r="O87" s="168"/>
      <c r="P87" s="5"/>
      <c r="Q87" s="5"/>
    </row>
    <row r="88" spans="1:17" x14ac:dyDescent="0.2">
      <c r="B88" s="6"/>
      <c r="C88" s="6">
        <v>72</v>
      </c>
      <c r="D88" s="555" t="s">
        <v>194</v>
      </c>
      <c r="E88" s="515"/>
      <c r="F88" s="304"/>
      <c r="G88" s="304"/>
      <c r="H88" s="304"/>
      <c r="I88" s="168">
        <f t="shared" si="13"/>
        <v>0</v>
      </c>
      <c r="J88" s="168">
        <f>SUMIF('Schedule A - Revenue'!$H$10:$H$68,C88,'Schedule A - Revenue'!$G$10:$G$68)</f>
        <v>0</v>
      </c>
      <c r="K88" s="168">
        <f>SUMIF('Schedule B - Adjustments'!$J$10:$L$50,C88,'Schedule B - Adjustments'!$G$10:$I$50)</f>
        <v>0</v>
      </c>
      <c r="L88" s="168">
        <f t="shared" si="14"/>
        <v>0</v>
      </c>
      <c r="M88" s="168"/>
      <c r="N88" s="168"/>
      <c r="O88" s="168"/>
      <c r="P88" s="5"/>
      <c r="Q88" s="5"/>
    </row>
    <row r="89" spans="1:17" x14ac:dyDescent="0.2">
      <c r="B89" s="6"/>
      <c r="C89" s="6">
        <v>73</v>
      </c>
      <c r="D89" s="555"/>
      <c r="E89" s="515"/>
      <c r="F89" s="304"/>
      <c r="G89" s="304"/>
      <c r="H89" s="304"/>
      <c r="I89" s="168">
        <f t="shared" ref="I89:I98" si="15">SUM(F89:H89)</f>
        <v>0</v>
      </c>
      <c r="J89" s="168">
        <f>SUMIF('Schedule A - Revenue'!$H$10:$H$68,C89,'Schedule A - Revenue'!$G$10:$G$68)</f>
        <v>0</v>
      </c>
      <c r="K89" s="168">
        <f>SUMIF('Schedule B - Adjustments'!$J$10:$L$50,C89,'Schedule B - Adjustments'!$G$10:$I$50)</f>
        <v>0</v>
      </c>
      <c r="L89" s="168">
        <f t="shared" si="14"/>
        <v>0</v>
      </c>
      <c r="M89" s="168"/>
      <c r="N89" s="168"/>
      <c r="O89" s="168"/>
      <c r="P89" s="5"/>
      <c r="Q89" s="5"/>
    </row>
    <row r="90" spans="1:17" x14ac:dyDescent="0.2">
      <c r="B90" s="6"/>
      <c r="C90" s="6">
        <v>74</v>
      </c>
      <c r="D90" s="555"/>
      <c r="E90" s="515"/>
      <c r="F90" s="304"/>
      <c r="G90" s="304"/>
      <c r="H90" s="304"/>
      <c r="I90" s="168">
        <f t="shared" si="15"/>
        <v>0</v>
      </c>
      <c r="J90" s="168">
        <f>SUMIF('Schedule A - Revenue'!$H$10:$H$68,C90,'Schedule A - Revenue'!$G$10:$G$68)</f>
        <v>0</v>
      </c>
      <c r="K90" s="168">
        <f>SUMIF('Schedule B - Adjustments'!$J$10:$L$50,C90,'Schedule B - Adjustments'!$G$10:$I$50)</f>
        <v>0</v>
      </c>
      <c r="L90" s="168">
        <f t="shared" si="14"/>
        <v>0</v>
      </c>
      <c r="M90" s="168"/>
      <c r="N90" s="168"/>
      <c r="O90" s="168"/>
      <c r="P90" s="5"/>
      <c r="Q90" s="5"/>
    </row>
    <row r="91" spans="1:17" s="219" customFormat="1" x14ac:dyDescent="0.2">
      <c r="A91" s="1"/>
      <c r="B91" s="6"/>
      <c r="C91" s="6">
        <v>75</v>
      </c>
      <c r="D91" s="555"/>
      <c r="E91" s="515"/>
      <c r="F91" s="304"/>
      <c r="G91" s="304"/>
      <c r="H91" s="304"/>
      <c r="I91" s="168">
        <f t="shared" si="15"/>
        <v>0</v>
      </c>
      <c r="J91" s="168">
        <f>SUMIF('Schedule A - Revenue'!$H$10:$H$68,C91,'Schedule A - Revenue'!$G$10:$G$68)</f>
        <v>0</v>
      </c>
      <c r="K91" s="168">
        <f>SUMIF('Schedule B - Adjustments'!$J$10:$L$50,C91,'Schedule B - Adjustments'!$G$10:$I$50)</f>
        <v>0</v>
      </c>
      <c r="L91" s="168">
        <f t="shared" si="14"/>
        <v>0</v>
      </c>
      <c r="M91" s="168"/>
      <c r="N91" s="168"/>
      <c r="O91" s="168"/>
      <c r="P91" s="5"/>
      <c r="Q91" s="5"/>
    </row>
    <row r="92" spans="1:17" x14ac:dyDescent="0.2">
      <c r="B92" s="6"/>
      <c r="C92" s="6">
        <v>76</v>
      </c>
      <c r="D92" s="555"/>
      <c r="E92" s="515"/>
      <c r="F92" s="304"/>
      <c r="G92" s="304"/>
      <c r="H92" s="304"/>
      <c r="I92" s="168">
        <f t="shared" si="15"/>
        <v>0</v>
      </c>
      <c r="J92" s="168">
        <f>SUMIF('Schedule A - Revenue'!$H$10:$H$68,C92,'Schedule A - Revenue'!$G$10:$G$68)</f>
        <v>0</v>
      </c>
      <c r="K92" s="168">
        <f>SUMIF('Schedule B - Adjustments'!$J$10:$L$50,C92,'Schedule B - Adjustments'!$G$10:$I$50)</f>
        <v>0</v>
      </c>
      <c r="L92" s="168">
        <f t="shared" si="14"/>
        <v>0</v>
      </c>
      <c r="M92" s="168"/>
      <c r="N92" s="168"/>
      <c r="O92" s="168"/>
      <c r="P92" s="5"/>
      <c r="Q92" s="5"/>
    </row>
    <row r="93" spans="1:17" x14ac:dyDescent="0.2">
      <c r="B93" s="6"/>
      <c r="C93" s="6">
        <v>77</v>
      </c>
      <c r="D93" s="555"/>
      <c r="E93" s="515"/>
      <c r="F93" s="304"/>
      <c r="G93" s="304"/>
      <c r="H93" s="304"/>
      <c r="I93" s="168">
        <f t="shared" si="15"/>
        <v>0</v>
      </c>
      <c r="J93" s="168">
        <f>SUMIF('Schedule A - Revenue'!$H$10:$H$68,C93,'Schedule A - Revenue'!$G$10:$G$68)</f>
        <v>0</v>
      </c>
      <c r="K93" s="168">
        <f>SUMIF('Schedule B - Adjustments'!$J$10:$L$50,C93,'Schedule B - Adjustments'!$G$10:$I$50)</f>
        <v>0</v>
      </c>
      <c r="L93" s="168">
        <f t="shared" si="14"/>
        <v>0</v>
      </c>
      <c r="M93" s="168"/>
      <c r="N93" s="168"/>
      <c r="O93" s="168"/>
      <c r="P93" s="5"/>
      <c r="Q93" s="5"/>
    </row>
    <row r="94" spans="1:17" x14ac:dyDescent="0.2">
      <c r="B94" s="6"/>
      <c r="C94" s="6">
        <v>78</v>
      </c>
      <c r="D94" s="555"/>
      <c r="E94" s="515"/>
      <c r="F94" s="304"/>
      <c r="G94" s="304"/>
      <c r="H94" s="304"/>
      <c r="I94" s="168">
        <f t="shared" si="15"/>
        <v>0</v>
      </c>
      <c r="J94" s="168">
        <f>SUMIF('Schedule A - Revenue'!$H$10:$H$68,C94,'Schedule A - Revenue'!$G$10:$G$68)</f>
        <v>0</v>
      </c>
      <c r="K94" s="168">
        <f>SUMIF('Schedule B - Adjustments'!$J$10:$L$50,C94,'Schedule B - Adjustments'!$G$10:$I$50)</f>
        <v>0</v>
      </c>
      <c r="L94" s="168">
        <f t="shared" si="14"/>
        <v>0</v>
      </c>
      <c r="M94" s="168"/>
      <c r="N94" s="168"/>
      <c r="O94" s="168"/>
      <c r="P94" s="5"/>
      <c r="Q94" s="5"/>
    </row>
    <row r="95" spans="1:17" x14ac:dyDescent="0.2">
      <c r="B95" s="6"/>
      <c r="C95" s="6">
        <v>79</v>
      </c>
      <c r="D95" s="555"/>
      <c r="E95" s="515"/>
      <c r="F95" s="304"/>
      <c r="G95" s="304"/>
      <c r="H95" s="304"/>
      <c r="I95" s="168">
        <f t="shared" si="15"/>
        <v>0</v>
      </c>
      <c r="J95" s="168">
        <f>SUMIF('Schedule A - Revenue'!$H$10:$H$68,C95,'Schedule A - Revenue'!$G$10:$G$68)</f>
        <v>0</v>
      </c>
      <c r="K95" s="168">
        <f>SUMIF('Schedule B - Adjustments'!$J$10:$L$50,C95,'Schedule B - Adjustments'!$G$10:$I$50)</f>
        <v>0</v>
      </c>
      <c r="L95" s="168">
        <f t="shared" si="14"/>
        <v>0</v>
      </c>
      <c r="M95" s="168"/>
      <c r="N95" s="168"/>
      <c r="O95" s="168"/>
      <c r="P95" s="5"/>
      <c r="Q95" s="5"/>
    </row>
    <row r="96" spans="1:17" x14ac:dyDescent="0.2">
      <c r="B96" s="6"/>
      <c r="C96" s="6">
        <v>80</v>
      </c>
      <c r="D96" s="555"/>
      <c r="E96" s="515"/>
      <c r="F96" s="304"/>
      <c r="G96" s="304"/>
      <c r="H96" s="304"/>
      <c r="I96" s="168">
        <f t="shared" si="15"/>
        <v>0</v>
      </c>
      <c r="J96" s="168">
        <f>SUMIF('Schedule A - Revenue'!$H$10:$H$68,C96,'Schedule A - Revenue'!$G$10:$G$68)</f>
        <v>0</v>
      </c>
      <c r="K96" s="168">
        <f>SUMIF('Schedule B - Adjustments'!$J$10:$L$50,C96,'Schedule B - Adjustments'!$G$10:$I$50)</f>
        <v>0</v>
      </c>
      <c r="L96" s="168">
        <f t="shared" si="14"/>
        <v>0</v>
      </c>
      <c r="M96" s="168"/>
      <c r="N96" s="168"/>
      <c r="O96" s="168"/>
      <c r="P96" s="5"/>
      <c r="Q96" s="5"/>
    </row>
    <row r="97" spans="2:17" x14ac:dyDescent="0.2">
      <c r="B97" s="6"/>
      <c r="C97" s="6">
        <v>81</v>
      </c>
      <c r="D97" s="555"/>
      <c r="E97" s="515"/>
      <c r="F97" s="304"/>
      <c r="G97" s="304"/>
      <c r="H97" s="304"/>
      <c r="I97" s="168">
        <f t="shared" si="15"/>
        <v>0</v>
      </c>
      <c r="J97" s="168">
        <f>SUMIF('Schedule A - Revenue'!$H$10:$H$68,C97,'Schedule A - Revenue'!$G$10:$G$68)</f>
        <v>0</v>
      </c>
      <c r="K97" s="168">
        <f>SUMIF('Schedule B - Adjustments'!$J$10:$L$50,C97,'Schedule B - Adjustments'!$G$10:$I$50)</f>
        <v>0</v>
      </c>
      <c r="L97" s="168">
        <f t="shared" si="14"/>
        <v>0</v>
      </c>
      <c r="M97" s="168"/>
      <c r="N97" s="168"/>
      <c r="O97" s="168"/>
      <c r="P97" s="5"/>
      <c r="Q97" s="5"/>
    </row>
    <row r="98" spans="2:17" x14ac:dyDescent="0.2">
      <c r="B98" s="6"/>
      <c r="C98" s="6">
        <v>82</v>
      </c>
      <c r="D98" s="555"/>
      <c r="E98" s="515"/>
      <c r="F98" s="304"/>
      <c r="G98" s="304"/>
      <c r="H98" s="304"/>
      <c r="I98" s="168">
        <f t="shared" si="15"/>
        <v>0</v>
      </c>
      <c r="J98" s="168">
        <f>SUMIF('Schedule A - Revenue'!$H$10:$H$68,C98,'Schedule A - Revenue'!$G$10:$G$68)</f>
        <v>0</v>
      </c>
      <c r="K98" s="168">
        <f>SUMIF('Schedule B - Adjustments'!$J$10:$L$50,C98,'Schedule B - Adjustments'!$G$10:$I$50)</f>
        <v>0</v>
      </c>
      <c r="L98" s="168">
        <f t="shared" si="14"/>
        <v>0</v>
      </c>
      <c r="M98" s="168"/>
      <c r="N98" s="168"/>
      <c r="O98" s="168"/>
      <c r="P98" s="5"/>
      <c r="Q98" s="5"/>
    </row>
    <row r="99" spans="2:17" x14ac:dyDescent="0.2">
      <c r="B99" s="6"/>
      <c r="C99" s="6">
        <v>83</v>
      </c>
      <c r="D99" s="552" t="s">
        <v>212</v>
      </c>
      <c r="E99" s="513"/>
      <c r="F99" s="168">
        <f>SUM(F78:F98)</f>
        <v>0</v>
      </c>
      <c r="G99" s="168">
        <f t="shared" ref="G99:O99" si="16">SUM(G78:G98)</f>
        <v>0</v>
      </c>
      <c r="H99" s="168">
        <f t="shared" si="16"/>
        <v>0</v>
      </c>
      <c r="I99" s="168">
        <f t="shared" si="16"/>
        <v>0</v>
      </c>
      <c r="J99" s="168">
        <f t="shared" si="16"/>
        <v>0</v>
      </c>
      <c r="K99" s="168">
        <f t="shared" si="16"/>
        <v>0</v>
      </c>
      <c r="L99" s="168">
        <f>SUM(I99:K99)</f>
        <v>0</v>
      </c>
      <c r="M99" s="168">
        <f t="shared" si="16"/>
        <v>0</v>
      </c>
      <c r="N99" s="168">
        <f t="shared" si="16"/>
        <v>0</v>
      </c>
      <c r="O99" s="168">
        <f t="shared" si="16"/>
        <v>0</v>
      </c>
      <c r="P99" s="5"/>
      <c r="Q99" s="5"/>
    </row>
    <row r="100" spans="2:17" x14ac:dyDescent="0.2">
      <c r="B100" s="6"/>
      <c r="C100" s="6"/>
      <c r="D100" s="7"/>
      <c r="E100" s="7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5"/>
      <c r="Q100" s="5"/>
    </row>
    <row r="101" spans="2:17" ht="13.5" thickBot="1" x14ac:dyDescent="0.25">
      <c r="B101" s="6"/>
      <c r="C101" s="6">
        <v>84</v>
      </c>
      <c r="D101" s="552" t="s">
        <v>157</v>
      </c>
      <c r="E101" s="513"/>
      <c r="F101" s="169">
        <f>F31+F58+F75+F99</f>
        <v>0</v>
      </c>
      <c r="G101" s="169">
        <f t="shared" ref="G101:O101" si="17">G31+G58+G75+G99</f>
        <v>0</v>
      </c>
      <c r="H101" s="169">
        <f t="shared" si="17"/>
        <v>0</v>
      </c>
      <c r="I101" s="169">
        <f t="shared" si="17"/>
        <v>0</v>
      </c>
      <c r="J101" s="169">
        <f t="shared" si="17"/>
        <v>0</v>
      </c>
      <c r="K101" s="169">
        <f t="shared" si="17"/>
        <v>0</v>
      </c>
      <c r="L101" s="169">
        <f t="shared" si="17"/>
        <v>0</v>
      </c>
      <c r="M101" s="169">
        <f t="shared" si="17"/>
        <v>0</v>
      </c>
      <c r="N101" s="169">
        <f t="shared" si="17"/>
        <v>0</v>
      </c>
      <c r="O101" s="169">
        <f t="shared" si="17"/>
        <v>0</v>
      </c>
      <c r="P101" s="5"/>
      <c r="Q101" s="5"/>
    </row>
    <row r="102" spans="2:17" ht="13.5" thickTop="1" x14ac:dyDescent="0.2">
      <c r="B102" s="6"/>
      <c r="C102" s="6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5"/>
      <c r="Q102" s="5"/>
    </row>
    <row r="103" spans="2:17" x14ac:dyDescent="0.2">
      <c r="B103" s="6"/>
      <c r="C103" s="6"/>
      <c r="D103" s="51" t="s">
        <v>158</v>
      </c>
      <c r="E103" s="48"/>
      <c r="F103" s="56"/>
      <c r="G103" s="56"/>
      <c r="H103" s="56"/>
      <c r="I103" s="56"/>
      <c r="J103" s="56"/>
      <c r="K103" s="56"/>
      <c r="L103" s="56"/>
      <c r="M103" s="56"/>
      <c r="N103" s="56"/>
      <c r="O103" s="57"/>
      <c r="P103" s="5"/>
      <c r="Q103" s="5"/>
    </row>
    <row r="104" spans="2:17" x14ac:dyDescent="0.2">
      <c r="B104" s="6"/>
      <c r="C104" s="6">
        <v>85</v>
      </c>
      <c r="D104" s="550" t="s">
        <v>159</v>
      </c>
      <c r="E104" s="551"/>
      <c r="F104" s="304"/>
      <c r="G104" s="304"/>
      <c r="H104" s="304"/>
      <c r="I104" s="168">
        <f>SUM(F104:H104)</f>
        <v>0</v>
      </c>
      <c r="J104" s="168">
        <f>SUMIF('Schedule A - Revenue'!$H$10:$H$68,C104,'Schedule A - Revenue'!$G$10:$G$68)</f>
        <v>0</v>
      </c>
      <c r="K104" s="168">
        <f>SUMIF('Schedule B - Adjustments'!$J$10:$L$50,C104,'Schedule B - Adjustments'!$G$10:$I$50)</f>
        <v>0</v>
      </c>
      <c r="L104" s="168">
        <f t="shared" ref="L104:L126" si="18">SUM(I104:K104)</f>
        <v>0</v>
      </c>
      <c r="M104" s="168">
        <f>$L104*(VLOOKUP($P104,Statistics!$E$23:$H$29,2,FALSE))</f>
        <v>0</v>
      </c>
      <c r="N104" s="168">
        <f>$L104*(VLOOKUP($P104,Statistics!$E$23:$H$29,3,FALSE))</f>
        <v>0</v>
      </c>
      <c r="O104" s="168">
        <f>$L104*(VLOOKUP($P104,Statistics!$E$23:$H$29,4,FALSE))</f>
        <v>0</v>
      </c>
      <c r="P104" s="443" t="s">
        <v>149</v>
      </c>
      <c r="Q104" s="5"/>
    </row>
    <row r="105" spans="2:17" x14ac:dyDescent="0.2">
      <c r="B105" s="6"/>
      <c r="C105" s="6">
        <v>86</v>
      </c>
      <c r="D105" s="550" t="s">
        <v>361</v>
      </c>
      <c r="E105" s="551"/>
      <c r="F105" s="304"/>
      <c r="G105" s="304"/>
      <c r="H105" s="304"/>
      <c r="I105" s="168">
        <f t="shared" ref="I105" si="19">SUM(F105:H105)</f>
        <v>0</v>
      </c>
      <c r="J105" s="168">
        <f>SUMIF('Schedule A - Revenue'!$H$10:$H$68,C105,'Schedule A - Revenue'!$G$10:$G$68)</f>
        <v>0</v>
      </c>
      <c r="K105" s="168">
        <f>SUMIF('Schedule B - Adjustments'!$J$10:$L$50,C105,'Schedule B - Adjustments'!$G$10:$I$50)</f>
        <v>0</v>
      </c>
      <c r="L105" s="168">
        <f t="shared" si="18"/>
        <v>0</v>
      </c>
      <c r="M105" s="168">
        <f>$L105*(VLOOKUP($P105,Statistics!$E$23:$H$29,2,FALSE))</f>
        <v>0</v>
      </c>
      <c r="N105" s="168">
        <f>$L105*(VLOOKUP($P105,Statistics!$E$23:$H$29,3,FALSE))</f>
        <v>0</v>
      </c>
      <c r="O105" s="168">
        <f>$L105*(VLOOKUP($P105,Statistics!$E$23:$H$29,4,FALSE))</f>
        <v>0</v>
      </c>
      <c r="P105" s="443" t="s">
        <v>149</v>
      </c>
      <c r="Q105" s="5"/>
    </row>
    <row r="106" spans="2:17" x14ac:dyDescent="0.2">
      <c r="B106" s="6"/>
      <c r="C106" s="6">
        <v>87</v>
      </c>
      <c r="D106" s="550" t="s">
        <v>179</v>
      </c>
      <c r="E106" s="551"/>
      <c r="F106" s="304"/>
      <c r="G106" s="304"/>
      <c r="H106" s="304"/>
      <c r="I106" s="168">
        <f t="shared" ref="I106:I126" si="20">SUM(F106:H106)</f>
        <v>0</v>
      </c>
      <c r="J106" s="168">
        <f>SUMIF('Schedule A - Revenue'!$H$10:$H$68,C106,'Schedule A - Revenue'!$G$10:$G$68)</f>
        <v>0</v>
      </c>
      <c r="K106" s="168">
        <f>SUMIF('Schedule B - Adjustments'!$J$10:$L$50,C106,'Schedule B - Adjustments'!$G$10:$I$50)</f>
        <v>0</v>
      </c>
      <c r="L106" s="168">
        <f t="shared" si="18"/>
        <v>0</v>
      </c>
      <c r="M106" s="168">
        <f>$L106*(VLOOKUP($P106,Statistics!$E$23:$H$29,2,FALSE))</f>
        <v>0</v>
      </c>
      <c r="N106" s="168">
        <f>$L106*(VLOOKUP($P106,Statistics!$E$23:$H$29,3,FALSE))</f>
        <v>0</v>
      </c>
      <c r="O106" s="168">
        <f>$L106*(VLOOKUP($P106,Statistics!$E$23:$H$29,4,FALSE))</f>
        <v>0</v>
      </c>
      <c r="P106" s="443" t="s">
        <v>149</v>
      </c>
      <c r="Q106" s="5"/>
    </row>
    <row r="107" spans="2:17" x14ac:dyDescent="0.2">
      <c r="B107" s="6"/>
      <c r="C107" s="6">
        <v>88</v>
      </c>
      <c r="D107" s="550" t="s">
        <v>119</v>
      </c>
      <c r="E107" s="551"/>
      <c r="F107" s="304"/>
      <c r="G107" s="304"/>
      <c r="H107" s="304"/>
      <c r="I107" s="168">
        <f t="shared" si="20"/>
        <v>0</v>
      </c>
      <c r="J107" s="168">
        <f>SUMIF('Schedule A - Revenue'!$H$10:$H$68,C107,'Schedule A - Revenue'!$G$10:$G$68)</f>
        <v>0</v>
      </c>
      <c r="K107" s="168">
        <f>SUMIF('Schedule B - Adjustments'!$J$10:$L$50,C107,'Schedule B - Adjustments'!$G$10:$I$50)</f>
        <v>0</v>
      </c>
      <c r="L107" s="168">
        <f t="shared" si="18"/>
        <v>0</v>
      </c>
      <c r="M107" s="168">
        <f>$L107*(VLOOKUP($P107,Statistics!$E$23:$H$29,2,FALSE))</f>
        <v>0</v>
      </c>
      <c r="N107" s="168">
        <f>$L107*(VLOOKUP($P107,Statistics!$E$23:$H$29,3,FALSE))</f>
        <v>0</v>
      </c>
      <c r="O107" s="168">
        <f>$L107*(VLOOKUP($P107,Statistics!$E$23:$H$29,4,FALSE))</f>
        <v>0</v>
      </c>
      <c r="P107" s="443" t="s">
        <v>149</v>
      </c>
      <c r="Q107" s="5"/>
    </row>
    <row r="108" spans="2:17" x14ac:dyDescent="0.2">
      <c r="B108" s="6"/>
      <c r="C108" s="6">
        <v>89</v>
      </c>
      <c r="D108" s="550" t="s">
        <v>200</v>
      </c>
      <c r="E108" s="551"/>
      <c r="F108" s="304"/>
      <c r="G108" s="304"/>
      <c r="H108" s="304"/>
      <c r="I108" s="168">
        <f t="shared" si="20"/>
        <v>0</v>
      </c>
      <c r="J108" s="168">
        <f>SUMIF('Schedule A - Revenue'!$H$10:$H$68,C108,'Schedule A - Revenue'!$G$10:$G$68)</f>
        <v>0</v>
      </c>
      <c r="K108" s="168">
        <f>SUMIF('Schedule B - Adjustments'!$J$10:$L$50,C108,'Schedule B - Adjustments'!$G$10:$I$50)</f>
        <v>0</v>
      </c>
      <c r="L108" s="168">
        <f t="shared" si="18"/>
        <v>0</v>
      </c>
      <c r="M108" s="168">
        <f>$L108*(VLOOKUP($P108,Statistics!$E$23:$H$29,2,FALSE))</f>
        <v>0</v>
      </c>
      <c r="N108" s="168">
        <f>$L108*(VLOOKUP($P108,Statistics!$E$23:$H$29,3,FALSE))</f>
        <v>0</v>
      </c>
      <c r="O108" s="168">
        <f>$L108*(VLOOKUP($P108,Statistics!$E$23:$H$29,4,FALSE))</f>
        <v>0</v>
      </c>
      <c r="P108" s="443" t="s">
        <v>149</v>
      </c>
      <c r="Q108" s="5"/>
    </row>
    <row r="109" spans="2:17" x14ac:dyDescent="0.2">
      <c r="B109" s="6"/>
      <c r="C109" s="6">
        <v>90</v>
      </c>
      <c r="D109" s="550" t="s">
        <v>161</v>
      </c>
      <c r="E109" s="551"/>
      <c r="F109" s="304"/>
      <c r="G109" s="304"/>
      <c r="H109" s="304"/>
      <c r="I109" s="168">
        <f t="shared" si="20"/>
        <v>0</v>
      </c>
      <c r="J109" s="168">
        <f>SUMIF('Schedule A - Revenue'!$H$10:$H$68,C109,'Schedule A - Revenue'!$G$10:$G$68)</f>
        <v>0</v>
      </c>
      <c r="K109" s="168">
        <f>SUMIF('Schedule B - Adjustments'!$J$10:$L$50,C109,'Schedule B - Adjustments'!$G$10:$I$50)</f>
        <v>0</v>
      </c>
      <c r="L109" s="168">
        <f t="shared" si="18"/>
        <v>0</v>
      </c>
      <c r="M109" s="168">
        <f>$L109*(VLOOKUP($P109,Statistics!$E$23:$H$29,2,FALSE))</f>
        <v>0</v>
      </c>
      <c r="N109" s="168">
        <f>$L109*(VLOOKUP($P109,Statistics!$E$23:$H$29,3,FALSE))</f>
        <v>0</v>
      </c>
      <c r="O109" s="168">
        <f>$L109*(VLOOKUP($P109,Statistics!$E$23:$H$29,4,FALSE))</f>
        <v>0</v>
      </c>
      <c r="P109" s="443" t="s">
        <v>149</v>
      </c>
      <c r="Q109" s="5"/>
    </row>
    <row r="110" spans="2:17" x14ac:dyDescent="0.2">
      <c r="B110" s="6"/>
      <c r="C110" s="6">
        <v>91</v>
      </c>
      <c r="D110" s="550" t="s">
        <v>163</v>
      </c>
      <c r="E110" s="551"/>
      <c r="F110" s="304"/>
      <c r="G110" s="304"/>
      <c r="H110" s="304"/>
      <c r="I110" s="168">
        <f t="shared" si="20"/>
        <v>0</v>
      </c>
      <c r="J110" s="168">
        <f>SUMIF('Schedule A - Revenue'!$H$10:$H$68,C110,'Schedule A - Revenue'!$G$10:$G$68)</f>
        <v>0</v>
      </c>
      <c r="K110" s="168">
        <f>SUMIF('Schedule B - Adjustments'!$J$10:$L$50,C110,'Schedule B - Adjustments'!$G$10:$I$50)</f>
        <v>0</v>
      </c>
      <c r="L110" s="168">
        <f t="shared" si="18"/>
        <v>0</v>
      </c>
      <c r="M110" s="168">
        <f>$L110*(VLOOKUP($P110,Statistics!$E$23:$H$29,2,FALSE))</f>
        <v>0</v>
      </c>
      <c r="N110" s="168">
        <f>$L110*(VLOOKUP($P110,Statistics!$E$23:$H$29,3,FALSE))</f>
        <v>0</v>
      </c>
      <c r="O110" s="168">
        <f>$L110*(VLOOKUP($P110,Statistics!$E$23:$H$29,4,FALSE))</f>
        <v>0</v>
      </c>
      <c r="P110" s="443" t="s">
        <v>149</v>
      </c>
      <c r="Q110" s="5"/>
    </row>
    <row r="111" spans="2:17" x14ac:dyDescent="0.2">
      <c r="B111" s="6"/>
      <c r="C111" s="6">
        <v>92</v>
      </c>
      <c r="D111" s="550" t="s">
        <v>162</v>
      </c>
      <c r="E111" s="551"/>
      <c r="F111" s="304"/>
      <c r="G111" s="304"/>
      <c r="H111" s="304"/>
      <c r="I111" s="168">
        <f t="shared" si="20"/>
        <v>0</v>
      </c>
      <c r="J111" s="168">
        <f>SUMIF('Schedule A - Revenue'!$H$10:$H$68,C111,'Schedule A - Revenue'!$G$10:$G$68)</f>
        <v>0</v>
      </c>
      <c r="K111" s="168">
        <f>SUMIF('Schedule B - Adjustments'!$J$10:$L$50,C111,'Schedule B - Adjustments'!$G$10:$I$50)</f>
        <v>0</v>
      </c>
      <c r="L111" s="168">
        <f t="shared" si="18"/>
        <v>0</v>
      </c>
      <c r="M111" s="168">
        <f>$L111*(VLOOKUP($P111,Statistics!$E$23:$H$29,2,FALSE))</f>
        <v>0</v>
      </c>
      <c r="N111" s="168">
        <f>$L111*(VLOOKUP($P111,Statistics!$E$23:$H$29,3,FALSE))</f>
        <v>0</v>
      </c>
      <c r="O111" s="168">
        <f>$L111*(VLOOKUP($P111,Statistics!$E$23:$H$29,4,FALSE))</f>
        <v>0</v>
      </c>
      <c r="P111" s="443" t="s">
        <v>149</v>
      </c>
      <c r="Q111" s="5"/>
    </row>
    <row r="112" spans="2:17" x14ac:dyDescent="0.2">
      <c r="B112" s="6"/>
      <c r="C112" s="6">
        <v>93</v>
      </c>
      <c r="D112" s="550" t="s">
        <v>165</v>
      </c>
      <c r="E112" s="551"/>
      <c r="F112" s="304"/>
      <c r="G112" s="304"/>
      <c r="H112" s="304"/>
      <c r="I112" s="168">
        <f t="shared" si="20"/>
        <v>0</v>
      </c>
      <c r="J112" s="168">
        <f>SUMIF('Schedule A - Revenue'!$H$10:$H$68,C112,'Schedule A - Revenue'!$G$10:$G$68)</f>
        <v>0</v>
      </c>
      <c r="K112" s="168">
        <f>SUMIF('Schedule B - Adjustments'!$J$10:$L$50,C112,'Schedule B - Adjustments'!$G$10:$I$50)</f>
        <v>0</v>
      </c>
      <c r="L112" s="168">
        <f t="shared" si="18"/>
        <v>0</v>
      </c>
      <c r="M112" s="168">
        <f>$L112*(VLOOKUP($P112,Statistics!$E$23:$H$29,2,FALSE))</f>
        <v>0</v>
      </c>
      <c r="N112" s="168">
        <f>$L112*(VLOOKUP($P112,Statistics!$E$23:$H$29,3,FALSE))</f>
        <v>0</v>
      </c>
      <c r="O112" s="168">
        <f>$L112*(VLOOKUP($P112,Statistics!$E$23:$H$29,4,FALSE))</f>
        <v>0</v>
      </c>
      <c r="P112" s="443" t="s">
        <v>149</v>
      </c>
      <c r="Q112" s="5"/>
    </row>
    <row r="113" spans="2:17" x14ac:dyDescent="0.2">
      <c r="B113" s="6"/>
      <c r="C113" s="6">
        <v>94</v>
      </c>
      <c r="D113" s="550" t="s">
        <v>164</v>
      </c>
      <c r="E113" s="551"/>
      <c r="F113" s="304"/>
      <c r="G113" s="304"/>
      <c r="H113" s="304"/>
      <c r="I113" s="168">
        <f t="shared" si="20"/>
        <v>0</v>
      </c>
      <c r="J113" s="168">
        <f>SUMIF('Schedule A - Revenue'!$H$10:$H$68,C113,'Schedule A - Revenue'!$G$10:$G$68)</f>
        <v>0</v>
      </c>
      <c r="K113" s="168">
        <f>SUMIF('Schedule B - Adjustments'!$J$10:$L$50,C113,'Schedule B - Adjustments'!$G$10:$I$50)</f>
        <v>0</v>
      </c>
      <c r="L113" s="168">
        <f t="shared" si="18"/>
        <v>0</v>
      </c>
      <c r="M113" s="168">
        <f>$L113*(VLOOKUP($P113,Statistics!$E$23:$H$29,2,FALSE))</f>
        <v>0</v>
      </c>
      <c r="N113" s="168">
        <f>$L113*(VLOOKUP($P113,Statistics!$E$23:$H$29,3,FALSE))</f>
        <v>0</v>
      </c>
      <c r="O113" s="168">
        <f>$L113*(VLOOKUP($P113,Statistics!$E$23:$H$29,4,FALSE))</f>
        <v>0</v>
      </c>
      <c r="P113" s="443" t="s">
        <v>149</v>
      </c>
      <c r="Q113" s="5"/>
    </row>
    <row r="114" spans="2:17" x14ac:dyDescent="0.2">
      <c r="B114" s="6"/>
      <c r="C114" s="6">
        <v>95</v>
      </c>
      <c r="D114" s="550" t="s">
        <v>94</v>
      </c>
      <c r="E114" s="551"/>
      <c r="F114" s="304"/>
      <c r="G114" s="304"/>
      <c r="H114" s="304"/>
      <c r="I114" s="168">
        <f t="shared" si="20"/>
        <v>0</v>
      </c>
      <c r="J114" s="168">
        <f>SUMIF('Schedule A - Revenue'!$H$10:$H$68,C114,'Schedule A - Revenue'!$G$10:$G$68)</f>
        <v>0</v>
      </c>
      <c r="K114" s="168">
        <f>SUMIF('Schedule B - Adjustments'!$J$10:$L$50,C114,'Schedule B - Adjustments'!$G$10:$I$50)</f>
        <v>0</v>
      </c>
      <c r="L114" s="168">
        <f t="shared" si="18"/>
        <v>0</v>
      </c>
      <c r="M114" s="168">
        <f>$L114*(VLOOKUP($P114,Statistics!$E$23:$H$29,2,FALSE))</f>
        <v>0</v>
      </c>
      <c r="N114" s="168">
        <f>$L114*(VLOOKUP($P114,Statistics!$E$23:$H$29,3,FALSE))</f>
        <v>0</v>
      </c>
      <c r="O114" s="168">
        <f>$L114*(VLOOKUP($P114,Statistics!$E$23:$H$29,4,FALSE))</f>
        <v>0</v>
      </c>
      <c r="P114" s="443" t="s">
        <v>149</v>
      </c>
      <c r="Q114" s="5"/>
    </row>
    <row r="115" spans="2:17" x14ac:dyDescent="0.2">
      <c r="B115" s="6"/>
      <c r="C115" s="6">
        <v>96</v>
      </c>
      <c r="D115" s="550" t="s">
        <v>213</v>
      </c>
      <c r="E115" s="551"/>
      <c r="F115" s="304"/>
      <c r="G115" s="304"/>
      <c r="H115" s="304"/>
      <c r="I115" s="168">
        <f t="shared" si="20"/>
        <v>0</v>
      </c>
      <c r="J115" s="168">
        <f>SUMIF('Schedule A - Revenue'!$H$10:$H$68,C115,'Schedule A - Revenue'!$G$10:$G$68)</f>
        <v>0</v>
      </c>
      <c r="K115" s="168">
        <f>SUMIF('Schedule B - Adjustments'!$J$10:$L$50,C115,'Schedule B - Adjustments'!$G$10:$I$50)</f>
        <v>0</v>
      </c>
      <c r="L115" s="168">
        <f t="shared" si="18"/>
        <v>0</v>
      </c>
      <c r="M115" s="168">
        <f>$L115*(VLOOKUP($P115,Statistics!$E$23:$H$29,2,FALSE))</f>
        <v>0</v>
      </c>
      <c r="N115" s="168">
        <f>$L115*(VLOOKUP($P115,Statistics!$E$23:$H$29,3,FALSE))</f>
        <v>0</v>
      </c>
      <c r="O115" s="168">
        <f>$L115*(VLOOKUP($P115,Statistics!$E$23:$H$29,4,FALSE))</f>
        <v>0</v>
      </c>
      <c r="P115" s="443" t="s">
        <v>149</v>
      </c>
      <c r="Q115" s="5"/>
    </row>
    <row r="116" spans="2:17" x14ac:dyDescent="0.2">
      <c r="B116" s="6"/>
      <c r="C116" s="6">
        <v>97</v>
      </c>
      <c r="D116" s="550" t="s">
        <v>93</v>
      </c>
      <c r="E116" s="551"/>
      <c r="F116" s="304"/>
      <c r="G116" s="304"/>
      <c r="H116" s="304"/>
      <c r="I116" s="168">
        <f t="shared" si="20"/>
        <v>0</v>
      </c>
      <c r="J116" s="168">
        <f>SUMIF('Schedule A - Revenue'!$H$10:$H$68,C116,'Schedule A - Revenue'!$G$10:$G$68)</f>
        <v>0</v>
      </c>
      <c r="K116" s="168">
        <f>SUMIF('Schedule B - Adjustments'!$J$10:$L$50,C116,'Schedule B - Adjustments'!$G$10:$I$50)</f>
        <v>0</v>
      </c>
      <c r="L116" s="168">
        <f t="shared" si="18"/>
        <v>0</v>
      </c>
      <c r="M116" s="168">
        <f>$L116*(VLOOKUP($P116,Statistics!$E$23:$H$29,2,FALSE))</f>
        <v>0</v>
      </c>
      <c r="N116" s="168">
        <f>$L116*(VLOOKUP($P116,Statistics!$E$23:$H$29,3,FALSE))</f>
        <v>0</v>
      </c>
      <c r="O116" s="168">
        <f>$L116*(VLOOKUP($P116,Statistics!$E$23:$H$29,4,FALSE))</f>
        <v>0</v>
      </c>
      <c r="P116" s="443" t="s">
        <v>149</v>
      </c>
      <c r="Q116" s="5"/>
    </row>
    <row r="117" spans="2:17" x14ac:dyDescent="0.2">
      <c r="B117" s="6"/>
      <c r="C117" s="6">
        <v>98</v>
      </c>
      <c r="D117" s="550" t="s">
        <v>52</v>
      </c>
      <c r="E117" s="551"/>
      <c r="F117" s="304"/>
      <c r="G117" s="304"/>
      <c r="H117" s="304"/>
      <c r="I117" s="168">
        <f t="shared" si="20"/>
        <v>0</v>
      </c>
      <c r="J117" s="168">
        <f>SUMIF('Schedule A - Revenue'!$H$10:$H$68,C117,'Schedule A - Revenue'!$G$10:$G$68)</f>
        <v>0</v>
      </c>
      <c r="K117" s="168">
        <f>SUMIF('Schedule B - Adjustments'!$J$10:$L$50,C117,'Schedule B - Adjustments'!$G$10:$I$50)</f>
        <v>0</v>
      </c>
      <c r="L117" s="168">
        <f t="shared" si="18"/>
        <v>0</v>
      </c>
      <c r="M117" s="168">
        <f>$L117*(VLOOKUP($P117,Statistics!$E$23:$H$29,2,FALSE))</f>
        <v>0</v>
      </c>
      <c r="N117" s="168">
        <f>$L117*(VLOOKUP($P117,Statistics!$E$23:$H$29,3,FALSE))</f>
        <v>0</v>
      </c>
      <c r="O117" s="168">
        <f>$L117*(VLOOKUP($P117,Statistics!$E$23:$H$29,4,FALSE))</f>
        <v>0</v>
      </c>
      <c r="P117" s="443" t="s">
        <v>149</v>
      </c>
      <c r="Q117" s="5"/>
    </row>
    <row r="118" spans="2:17" x14ac:dyDescent="0.2">
      <c r="B118" s="6"/>
      <c r="C118" s="6">
        <v>99</v>
      </c>
      <c r="D118" s="547"/>
      <c r="E118" s="549"/>
      <c r="F118" s="304"/>
      <c r="G118" s="304"/>
      <c r="H118" s="304"/>
      <c r="I118" s="168">
        <f t="shared" si="20"/>
        <v>0</v>
      </c>
      <c r="J118" s="168">
        <f>SUMIF('Schedule A - Revenue'!$H$10:$H$68,C118,'Schedule A - Revenue'!$G$10:$G$68)</f>
        <v>0</v>
      </c>
      <c r="K118" s="168">
        <f>SUMIF('Schedule B - Adjustments'!$J$10:$L$50,C118,'Schedule B - Adjustments'!$G$10:$I$50)</f>
        <v>0</v>
      </c>
      <c r="L118" s="168">
        <f t="shared" si="18"/>
        <v>0</v>
      </c>
      <c r="M118" s="168">
        <f>$L118*(VLOOKUP($P118,Statistics!$E$23:$H$29,2,FALSE))</f>
        <v>0</v>
      </c>
      <c r="N118" s="168">
        <f>$L118*(VLOOKUP($P118,Statistics!$E$23:$H$29,3,FALSE))</f>
        <v>0</v>
      </c>
      <c r="O118" s="168">
        <f>$L118*(VLOOKUP($P118,Statistics!$E$23:$H$29,4,FALSE))</f>
        <v>0</v>
      </c>
      <c r="P118" s="443" t="s">
        <v>149</v>
      </c>
      <c r="Q118" s="5"/>
    </row>
    <row r="119" spans="2:17" x14ac:dyDescent="0.2">
      <c r="B119" s="6"/>
      <c r="C119" s="6">
        <v>100</v>
      </c>
      <c r="D119" s="547"/>
      <c r="E119" s="549"/>
      <c r="F119" s="304"/>
      <c r="G119" s="304"/>
      <c r="H119" s="304"/>
      <c r="I119" s="168">
        <f t="shared" si="20"/>
        <v>0</v>
      </c>
      <c r="J119" s="168">
        <f>SUMIF('Schedule A - Revenue'!$H$10:$H$68,C119,'Schedule A - Revenue'!$G$10:$G$68)</f>
        <v>0</v>
      </c>
      <c r="K119" s="168">
        <f>SUMIF('Schedule B - Adjustments'!$J$10:$L$50,C119,'Schedule B - Adjustments'!$G$10:$I$50)</f>
        <v>0</v>
      </c>
      <c r="L119" s="168">
        <f t="shared" si="18"/>
        <v>0</v>
      </c>
      <c r="M119" s="168">
        <f>$L119*(VLOOKUP($P119,Statistics!$E$23:$H$29,2,FALSE))</f>
        <v>0</v>
      </c>
      <c r="N119" s="168">
        <f>$L119*(VLOOKUP($P119,Statistics!$E$23:$H$29,3,FALSE))</f>
        <v>0</v>
      </c>
      <c r="O119" s="168">
        <f>$L119*(VLOOKUP($P119,Statistics!$E$23:$H$29,4,FALSE))</f>
        <v>0</v>
      </c>
      <c r="P119" s="443" t="s">
        <v>149</v>
      </c>
      <c r="Q119" s="5"/>
    </row>
    <row r="120" spans="2:17" x14ac:dyDescent="0.2">
      <c r="B120" s="6"/>
      <c r="C120" s="6">
        <v>101</v>
      </c>
      <c r="D120" s="547"/>
      <c r="E120" s="549"/>
      <c r="F120" s="304"/>
      <c r="G120" s="304"/>
      <c r="H120" s="304"/>
      <c r="I120" s="168">
        <f t="shared" si="20"/>
        <v>0</v>
      </c>
      <c r="J120" s="168">
        <f>SUMIF('Schedule A - Revenue'!$H$10:$H$68,C120,'Schedule A - Revenue'!$G$10:$G$68)</f>
        <v>0</v>
      </c>
      <c r="K120" s="168">
        <f>SUMIF('Schedule B - Adjustments'!$J$10:$L$50,C120,'Schedule B - Adjustments'!$G$10:$I$50)</f>
        <v>0</v>
      </c>
      <c r="L120" s="168">
        <f t="shared" si="18"/>
        <v>0</v>
      </c>
      <c r="M120" s="168">
        <f>$L120*(VLOOKUP($P120,Statistics!$E$23:$H$29,2,FALSE))</f>
        <v>0</v>
      </c>
      <c r="N120" s="168">
        <f>$L120*(VLOOKUP($P120,Statistics!$E$23:$H$29,3,FALSE))</f>
        <v>0</v>
      </c>
      <c r="O120" s="168">
        <f>$L120*(VLOOKUP($P120,Statistics!$E$23:$H$29,4,FALSE))</f>
        <v>0</v>
      </c>
      <c r="P120" s="443" t="s">
        <v>149</v>
      </c>
      <c r="Q120" s="5"/>
    </row>
    <row r="121" spans="2:17" x14ac:dyDescent="0.2">
      <c r="B121" s="6"/>
      <c r="C121" s="6">
        <v>102</v>
      </c>
      <c r="D121" s="547"/>
      <c r="E121" s="549"/>
      <c r="F121" s="304"/>
      <c r="G121" s="304"/>
      <c r="H121" s="304"/>
      <c r="I121" s="168">
        <f t="shared" si="20"/>
        <v>0</v>
      </c>
      <c r="J121" s="168">
        <f>SUMIF('Schedule A - Revenue'!$H$10:$H$68,C121,'Schedule A - Revenue'!$G$10:$G$68)</f>
        <v>0</v>
      </c>
      <c r="K121" s="168">
        <f>SUMIF('Schedule B - Adjustments'!$J$10:$L$50,C121,'Schedule B - Adjustments'!$G$10:$I$50)</f>
        <v>0</v>
      </c>
      <c r="L121" s="168">
        <f t="shared" si="18"/>
        <v>0</v>
      </c>
      <c r="M121" s="168">
        <f>$L121*(VLOOKUP($P121,Statistics!$E$23:$H$29,2,FALSE))</f>
        <v>0</v>
      </c>
      <c r="N121" s="168">
        <f>$L121*(VLOOKUP($P121,Statistics!$E$23:$H$29,3,FALSE))</f>
        <v>0</v>
      </c>
      <c r="O121" s="168">
        <f>$L121*(VLOOKUP($P121,Statistics!$E$23:$H$29,4,FALSE))</f>
        <v>0</v>
      </c>
      <c r="P121" s="443" t="s">
        <v>149</v>
      </c>
      <c r="Q121" s="5"/>
    </row>
    <row r="122" spans="2:17" x14ac:dyDescent="0.2">
      <c r="B122" s="6"/>
      <c r="C122" s="6">
        <v>103</v>
      </c>
      <c r="D122" s="547"/>
      <c r="E122" s="549"/>
      <c r="F122" s="304"/>
      <c r="G122" s="304"/>
      <c r="H122" s="304"/>
      <c r="I122" s="168">
        <f t="shared" si="20"/>
        <v>0</v>
      </c>
      <c r="J122" s="168">
        <f>SUMIF('Schedule A - Revenue'!$H$10:$H$68,C122,'Schedule A - Revenue'!$G$10:$G$68)</f>
        <v>0</v>
      </c>
      <c r="K122" s="168">
        <f>SUMIF('Schedule B - Adjustments'!$J$10:$L$50,C122,'Schedule B - Adjustments'!$G$10:$I$50)</f>
        <v>0</v>
      </c>
      <c r="L122" s="168">
        <f t="shared" si="18"/>
        <v>0</v>
      </c>
      <c r="M122" s="168">
        <f>$L122*(VLOOKUP($P122,Statistics!$E$23:$H$29,2,FALSE))</f>
        <v>0</v>
      </c>
      <c r="N122" s="168">
        <f>$L122*(VLOOKUP($P122,Statistics!$E$23:$H$29,3,FALSE))</f>
        <v>0</v>
      </c>
      <c r="O122" s="168">
        <f>$L122*(VLOOKUP($P122,Statistics!$E$23:$H$29,4,FALSE))</f>
        <v>0</v>
      </c>
      <c r="P122" s="443" t="s">
        <v>149</v>
      </c>
      <c r="Q122" s="5"/>
    </row>
    <row r="123" spans="2:17" x14ac:dyDescent="0.2">
      <c r="B123" s="6"/>
      <c r="C123" s="6">
        <v>104</v>
      </c>
      <c r="D123" s="547"/>
      <c r="E123" s="549"/>
      <c r="F123" s="304"/>
      <c r="G123" s="304"/>
      <c r="H123" s="304"/>
      <c r="I123" s="168">
        <f t="shared" si="20"/>
        <v>0</v>
      </c>
      <c r="J123" s="168">
        <f>SUMIF('Schedule A - Revenue'!$H$10:$H$68,C123,'Schedule A - Revenue'!$G$10:$G$68)</f>
        <v>0</v>
      </c>
      <c r="K123" s="168">
        <f>SUMIF('Schedule B - Adjustments'!$J$10:$L$50,C123,'Schedule B - Adjustments'!$G$10:$I$50)</f>
        <v>0</v>
      </c>
      <c r="L123" s="168">
        <f t="shared" si="18"/>
        <v>0</v>
      </c>
      <c r="M123" s="168">
        <f>$L123*(VLOOKUP($P123,Statistics!$E$23:$H$29,2,FALSE))</f>
        <v>0</v>
      </c>
      <c r="N123" s="168">
        <f>$L123*(VLOOKUP($P123,Statistics!$E$23:$H$29,3,FALSE))</f>
        <v>0</v>
      </c>
      <c r="O123" s="168">
        <f>$L123*(VLOOKUP($P123,Statistics!$E$23:$H$29,4,FALSE))</f>
        <v>0</v>
      </c>
      <c r="P123" s="443" t="s">
        <v>149</v>
      </c>
      <c r="Q123" s="5"/>
    </row>
    <row r="124" spans="2:17" x14ac:dyDescent="0.2">
      <c r="B124" s="6"/>
      <c r="C124" s="6">
        <v>105</v>
      </c>
      <c r="D124" s="547"/>
      <c r="E124" s="549"/>
      <c r="F124" s="304"/>
      <c r="G124" s="304"/>
      <c r="H124" s="304"/>
      <c r="I124" s="168">
        <f t="shared" si="20"/>
        <v>0</v>
      </c>
      <c r="J124" s="168">
        <f>SUMIF('Schedule A - Revenue'!$H$10:$H$68,C124,'Schedule A - Revenue'!$G$10:$G$68)</f>
        <v>0</v>
      </c>
      <c r="K124" s="168">
        <f>SUMIF('Schedule B - Adjustments'!$J$10:$L$50,C124,'Schedule B - Adjustments'!$G$10:$I$50)</f>
        <v>0</v>
      </c>
      <c r="L124" s="168">
        <f t="shared" si="18"/>
        <v>0</v>
      </c>
      <c r="M124" s="168">
        <f>$L124*(VLOOKUP($P124,Statistics!$E$23:$H$29,2,FALSE))</f>
        <v>0</v>
      </c>
      <c r="N124" s="168">
        <f>$L124*(VLOOKUP($P124,Statistics!$E$23:$H$29,3,FALSE))</f>
        <v>0</v>
      </c>
      <c r="O124" s="168">
        <f>$L124*(VLOOKUP($P124,Statistics!$E$23:$H$29,4,FALSE))</f>
        <v>0</v>
      </c>
      <c r="P124" s="443" t="s">
        <v>149</v>
      </c>
      <c r="Q124" s="5"/>
    </row>
    <row r="125" spans="2:17" x14ac:dyDescent="0.2">
      <c r="B125" s="6"/>
      <c r="C125" s="6">
        <v>106</v>
      </c>
      <c r="D125" s="547"/>
      <c r="E125" s="549"/>
      <c r="F125" s="304"/>
      <c r="G125" s="304"/>
      <c r="H125" s="304"/>
      <c r="I125" s="168">
        <f t="shared" si="20"/>
        <v>0</v>
      </c>
      <c r="J125" s="168">
        <f>SUMIF('Schedule A - Revenue'!$H$10:$H$68,C125,'Schedule A - Revenue'!$G$10:$G$68)</f>
        <v>0</v>
      </c>
      <c r="K125" s="168">
        <f>SUMIF('Schedule B - Adjustments'!$J$10:$L$50,C125,'Schedule B - Adjustments'!$G$10:$I$50)</f>
        <v>0</v>
      </c>
      <c r="L125" s="168">
        <f t="shared" si="18"/>
        <v>0</v>
      </c>
      <c r="M125" s="168">
        <f>$L125*(VLOOKUP($P125,Statistics!$E$23:$H$29,2,FALSE))</f>
        <v>0</v>
      </c>
      <c r="N125" s="168">
        <f>$L125*(VLOOKUP($P125,Statistics!$E$23:$H$29,3,FALSE))</f>
        <v>0</v>
      </c>
      <c r="O125" s="168">
        <f>$L125*(VLOOKUP($P125,Statistics!$E$23:$H$29,4,FALSE))</f>
        <v>0</v>
      </c>
      <c r="P125" s="443" t="s">
        <v>149</v>
      </c>
      <c r="Q125" s="5"/>
    </row>
    <row r="126" spans="2:17" x14ac:dyDescent="0.2">
      <c r="B126" s="6"/>
      <c r="C126" s="6">
        <v>107</v>
      </c>
      <c r="D126" s="547"/>
      <c r="E126" s="549"/>
      <c r="F126" s="304"/>
      <c r="G126" s="304"/>
      <c r="H126" s="304"/>
      <c r="I126" s="168">
        <f t="shared" si="20"/>
        <v>0</v>
      </c>
      <c r="J126" s="168">
        <f>SUMIF('Schedule A - Revenue'!$H$10:$H$68,C126,'Schedule A - Revenue'!$G$10:$G$68)</f>
        <v>0</v>
      </c>
      <c r="K126" s="168">
        <f>SUMIF('Schedule B - Adjustments'!$J$10:$L$50,C126,'Schedule B - Adjustments'!$G$10:$I$50)</f>
        <v>0</v>
      </c>
      <c r="L126" s="168">
        <f t="shared" si="18"/>
        <v>0</v>
      </c>
      <c r="M126" s="168">
        <f>$L126*(VLOOKUP($P126,Statistics!$E$23:$H$29,2,FALSE))</f>
        <v>0</v>
      </c>
      <c r="N126" s="168">
        <f>$L126*(VLOOKUP($P126,Statistics!$E$23:$H$29,3,FALSE))</f>
        <v>0</v>
      </c>
      <c r="O126" s="168">
        <f>$L126*(VLOOKUP($P126,Statistics!$E$23:$H$29,4,FALSE))</f>
        <v>0</v>
      </c>
      <c r="P126" s="443" t="s">
        <v>149</v>
      </c>
      <c r="Q126" s="5"/>
    </row>
    <row r="127" spans="2:17" x14ac:dyDescent="0.2">
      <c r="B127" s="6"/>
      <c r="C127" s="6">
        <v>108</v>
      </c>
      <c r="D127" s="552" t="s">
        <v>214</v>
      </c>
      <c r="E127" s="513"/>
      <c r="F127" s="168">
        <f>SUM(F104:F126)</f>
        <v>0</v>
      </c>
      <c r="G127" s="168">
        <f t="shared" ref="G127:O127" si="21">SUM(G104:G126)</f>
        <v>0</v>
      </c>
      <c r="H127" s="168">
        <f t="shared" si="21"/>
        <v>0</v>
      </c>
      <c r="I127" s="168">
        <f t="shared" si="21"/>
        <v>0</v>
      </c>
      <c r="J127" s="168">
        <f t="shared" si="21"/>
        <v>0</v>
      </c>
      <c r="K127" s="168">
        <f t="shared" si="21"/>
        <v>0</v>
      </c>
      <c r="L127" s="168">
        <f t="shared" si="21"/>
        <v>0</v>
      </c>
      <c r="M127" s="168">
        <f t="shared" si="21"/>
        <v>0</v>
      </c>
      <c r="N127" s="168">
        <f t="shared" si="21"/>
        <v>0</v>
      </c>
      <c r="O127" s="168">
        <f t="shared" si="21"/>
        <v>0</v>
      </c>
      <c r="P127" s="5"/>
      <c r="Q127" s="5"/>
    </row>
    <row r="128" spans="2:17" x14ac:dyDescent="0.2">
      <c r="B128" s="6"/>
      <c r="C128" s="6"/>
      <c r="D128" s="7"/>
      <c r="E128" s="7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5"/>
      <c r="Q128" s="5"/>
    </row>
    <row r="129" spans="2:17" ht="13.5" thickBot="1" x14ac:dyDescent="0.25">
      <c r="B129" s="6"/>
      <c r="C129" s="6">
        <v>109</v>
      </c>
      <c r="D129" s="553" t="s">
        <v>217</v>
      </c>
      <c r="E129" s="554"/>
      <c r="F129" s="167">
        <f>F31+F58+F75+F99+F127</f>
        <v>0</v>
      </c>
      <c r="G129" s="167">
        <f t="shared" ref="G129:O129" si="22">G31+G58+G75+G99+G127</f>
        <v>0</v>
      </c>
      <c r="H129" s="167">
        <f t="shared" si="22"/>
        <v>0</v>
      </c>
      <c r="I129" s="167">
        <f t="shared" si="22"/>
        <v>0</v>
      </c>
      <c r="J129" s="167">
        <f t="shared" si="22"/>
        <v>0</v>
      </c>
      <c r="K129" s="167">
        <f t="shared" si="22"/>
        <v>0</v>
      </c>
      <c r="L129" s="167">
        <f t="shared" si="22"/>
        <v>0</v>
      </c>
      <c r="M129" s="167">
        <f t="shared" si="22"/>
        <v>0</v>
      </c>
      <c r="N129" s="167">
        <f t="shared" si="22"/>
        <v>0</v>
      </c>
      <c r="O129" s="167">
        <f t="shared" si="22"/>
        <v>0</v>
      </c>
      <c r="P129" s="5"/>
      <c r="Q129" s="5"/>
    </row>
    <row r="130" spans="2:17" ht="7.5" customHeight="1" thickTop="1" thickBot="1" x14ac:dyDescent="0.25">
      <c r="B130" s="6"/>
      <c r="C130" s="13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5"/>
      <c r="Q130" s="5"/>
    </row>
    <row r="131" spans="2:17" ht="13.5" thickBot="1" x14ac:dyDescent="0.25">
      <c r="B131" s="13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5"/>
    </row>
    <row r="132" spans="2:17" x14ac:dyDescent="0.2">
      <c r="D132" s="7"/>
    </row>
    <row r="133" spans="2:17" x14ac:dyDescent="0.2">
      <c r="D133" s="7"/>
    </row>
    <row r="134" spans="2:17" x14ac:dyDescent="0.2">
      <c r="D134" s="7"/>
    </row>
  </sheetData>
  <sheetProtection algorithmName="SHA-512" hashValue="hHhJ6lxhsbxqk7IWMAd9tX2RJOBdhsQUqAf6/vCKhfvYrcWm+/v11QHlu/xuOGvl8iqws4LR6w5tPJY4dcpYAA==" saltValue="Z/bzfU7OLyP92lIv2DVKag==" spinCount="100000" sheet="1" objects="1" scenarios="1" formatColumns="0"/>
  <sortState ref="D115:D118">
    <sortCondition ref="D115"/>
  </sortState>
  <mergeCells count="117">
    <mergeCell ref="D43:E43"/>
    <mergeCell ref="D45:E45"/>
    <mergeCell ref="D74:E74"/>
    <mergeCell ref="D73:E73"/>
    <mergeCell ref="D72:E72"/>
    <mergeCell ref="D71:E71"/>
    <mergeCell ref="D70:E70"/>
    <mergeCell ref="D69:E69"/>
    <mergeCell ref="D68:E68"/>
    <mergeCell ref="D57:E57"/>
    <mergeCell ref="D56:E56"/>
    <mergeCell ref="D61:E61"/>
    <mergeCell ref="D62:E62"/>
    <mergeCell ref="D63:E63"/>
    <mergeCell ref="D64:E64"/>
    <mergeCell ref="D65:E65"/>
    <mergeCell ref="D66:E66"/>
    <mergeCell ref="D67:E67"/>
    <mergeCell ref="D46:E46"/>
    <mergeCell ref="D48:E48"/>
    <mergeCell ref="D44:E44"/>
    <mergeCell ref="D47:E47"/>
    <mergeCell ref="D58:E58"/>
    <mergeCell ref="D9:E9"/>
    <mergeCell ref="B1:Q1"/>
    <mergeCell ref="B2:Q2"/>
    <mergeCell ref="J8:K8"/>
    <mergeCell ref="M5:O5"/>
    <mergeCell ref="M6:O6"/>
    <mergeCell ref="E5:I5"/>
    <mergeCell ref="E6:I6"/>
    <mergeCell ref="D126:E126"/>
    <mergeCell ref="D125:E125"/>
    <mergeCell ref="D124:E124"/>
    <mergeCell ref="D123:E123"/>
    <mergeCell ref="D122:E122"/>
    <mergeCell ref="D121:E121"/>
    <mergeCell ref="D120:E120"/>
    <mergeCell ref="D119:E119"/>
    <mergeCell ref="D118:E118"/>
    <mergeCell ref="D98:E98"/>
    <mergeCell ref="D107:E107"/>
    <mergeCell ref="D108:E108"/>
    <mergeCell ref="D109:E109"/>
    <mergeCell ref="D110:E110"/>
    <mergeCell ref="D111:E111"/>
    <mergeCell ref="D112:E112"/>
    <mergeCell ref="D17:E17"/>
    <mergeCell ref="D18:E18"/>
    <mergeCell ref="D19:E19"/>
    <mergeCell ref="D16:E16"/>
    <mergeCell ref="D23:E23"/>
    <mergeCell ref="D20:E20"/>
    <mergeCell ref="D21:E21"/>
    <mergeCell ref="D22:E22"/>
    <mergeCell ref="D11:E11"/>
    <mergeCell ref="D12:E12"/>
    <mergeCell ref="D13:E13"/>
    <mergeCell ref="D14:E14"/>
    <mergeCell ref="D15:E15"/>
    <mergeCell ref="D24:E24"/>
    <mergeCell ref="D34:E34"/>
    <mergeCell ref="D35:E35"/>
    <mergeCell ref="D36:E36"/>
    <mergeCell ref="D37:E37"/>
    <mergeCell ref="D55:E55"/>
    <mergeCell ref="D54:E54"/>
    <mergeCell ref="D53:E53"/>
    <mergeCell ref="D52:E52"/>
    <mergeCell ref="D51:E51"/>
    <mergeCell ref="D50:E50"/>
    <mergeCell ref="D27:E27"/>
    <mergeCell ref="D26:E26"/>
    <mergeCell ref="D25:E25"/>
    <mergeCell ref="D49:E49"/>
    <mergeCell ref="D30:E30"/>
    <mergeCell ref="D31:E31"/>
    <mergeCell ref="D29:E29"/>
    <mergeCell ref="D28:E28"/>
    <mergeCell ref="D38:E38"/>
    <mergeCell ref="D39:E39"/>
    <mergeCell ref="D41:E41"/>
    <mergeCell ref="D42:E42"/>
    <mergeCell ref="D40:E40"/>
    <mergeCell ref="D82:E82"/>
    <mergeCell ref="D83:E83"/>
    <mergeCell ref="D84:E84"/>
    <mergeCell ref="D85:E85"/>
    <mergeCell ref="D86:E86"/>
    <mergeCell ref="D75:E75"/>
    <mergeCell ref="D78:E78"/>
    <mergeCell ref="D79:E79"/>
    <mergeCell ref="D80:E80"/>
    <mergeCell ref="D81:E81"/>
    <mergeCell ref="D117:E117"/>
    <mergeCell ref="D127:E127"/>
    <mergeCell ref="D129:E129"/>
    <mergeCell ref="D87:E87"/>
    <mergeCell ref="D99:E99"/>
    <mergeCell ref="D101:E101"/>
    <mergeCell ref="D104:E104"/>
    <mergeCell ref="D106:E106"/>
    <mergeCell ref="D105:E105"/>
    <mergeCell ref="D113:E113"/>
    <mergeCell ref="D115:E115"/>
    <mergeCell ref="D116:E116"/>
    <mergeCell ref="D114:E114"/>
    <mergeCell ref="D97:E97"/>
    <mergeCell ref="D96:E96"/>
    <mergeCell ref="D95:E95"/>
    <mergeCell ref="D94:E94"/>
    <mergeCell ref="D93:E93"/>
    <mergeCell ref="D92:E92"/>
    <mergeCell ref="D91:E91"/>
    <mergeCell ref="D90:E90"/>
    <mergeCell ref="D89:E89"/>
    <mergeCell ref="D88:E88"/>
  </mergeCells>
  <pageMargins left="0.25" right="0.25" top="0.5" bottom="0.5" header="0.25" footer="0.2"/>
  <pageSetup scale="70" fitToHeight="0" orientation="landscape" r:id="rId1"/>
  <headerFooter>
    <oddHeader>&amp;R&amp;D &amp;T</oddHeader>
    <oddFooter>&amp;LForm version of 8/1/19&amp;RSchedule C - Computation and Allocation of Allowable Costs
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6"/>
  <sheetViews>
    <sheetView showGridLines="0" showRowColHeaders="0" zoomScale="110" zoomScaleNormal="110" workbookViewId="0">
      <pane xSplit="4" ySplit="8" topLeftCell="E9" activePane="bottomRight" state="frozen"/>
      <selection activeCell="C10" sqref="C10"/>
      <selection pane="topRight" activeCell="C10" sqref="C10"/>
      <selection pane="bottomLeft" activeCell="C10" sqref="C10"/>
      <selection pane="bottomRight" activeCell="E9" sqref="E9"/>
    </sheetView>
  </sheetViews>
  <sheetFormatPr defaultRowHeight="15" x14ac:dyDescent="0.25"/>
  <cols>
    <col min="1" max="1" width="9.140625" style="17"/>
    <col min="2" max="2" width="1.140625" style="1" customWidth="1"/>
    <col min="3" max="3" width="5.5703125" style="17" customWidth="1"/>
    <col min="4" max="4" width="30.28515625" style="17" customWidth="1"/>
    <col min="5" max="5" width="14.7109375" style="17" customWidth="1"/>
    <col min="6" max="6" width="21.42578125" style="17" customWidth="1"/>
    <col min="7" max="7" width="23.140625" style="17" customWidth="1"/>
    <col min="8" max="8" width="17.28515625" style="17" customWidth="1"/>
    <col min="9" max="9" width="19.85546875" style="17" customWidth="1"/>
    <col min="10" max="10" width="1.140625" style="1" customWidth="1"/>
    <col min="11" max="16384" width="9.140625" style="17"/>
  </cols>
  <sheetData>
    <row r="1" spans="2:10" s="1" customFormat="1" ht="15" customHeight="1" x14ac:dyDescent="0.2">
      <c r="B1" s="478" t="s">
        <v>1</v>
      </c>
      <c r="C1" s="479"/>
      <c r="D1" s="479"/>
      <c r="E1" s="479"/>
      <c r="F1" s="479"/>
      <c r="G1" s="479"/>
      <c r="H1" s="479"/>
      <c r="I1" s="479"/>
      <c r="J1" s="480"/>
    </row>
    <row r="2" spans="2:10" s="1" customFormat="1" ht="13.5" thickBot="1" x14ac:dyDescent="0.25">
      <c r="B2" s="481" t="s">
        <v>292</v>
      </c>
      <c r="C2" s="482"/>
      <c r="D2" s="482"/>
      <c r="E2" s="482"/>
      <c r="F2" s="482"/>
      <c r="G2" s="482"/>
      <c r="H2" s="482"/>
      <c r="I2" s="482"/>
      <c r="J2" s="483"/>
    </row>
    <row r="3" spans="2:10" s="1" customFormat="1" ht="13.5" thickBot="1" x14ac:dyDescent="0.25">
      <c r="B3" s="274"/>
      <c r="C3" s="37"/>
      <c r="D3" s="37"/>
      <c r="E3" s="37"/>
      <c r="F3" s="37"/>
      <c r="G3" s="37"/>
      <c r="H3" s="37"/>
      <c r="I3" s="213" t="s">
        <v>272</v>
      </c>
      <c r="J3" s="39"/>
    </row>
    <row r="4" spans="2:10" s="1" customFormat="1" ht="6.75" customHeight="1" thickBot="1" x14ac:dyDescent="0.25">
      <c r="B4" s="199"/>
      <c r="C4" s="7"/>
      <c r="D4" s="7"/>
      <c r="E4" s="7"/>
      <c r="F4" s="7"/>
      <c r="G4" s="7"/>
      <c r="H4" s="7"/>
      <c r="I4" s="7"/>
      <c r="J4" s="5"/>
    </row>
    <row r="5" spans="2:10" s="1" customFormat="1" ht="15.75" customHeight="1" thickBot="1" x14ac:dyDescent="0.25">
      <c r="B5" s="199"/>
      <c r="C5" s="7"/>
      <c r="D5" s="9" t="s">
        <v>3</v>
      </c>
      <c r="E5" s="516">
        <f>Summary!E5</f>
        <v>0</v>
      </c>
      <c r="F5" s="517"/>
      <c r="G5" s="330"/>
      <c r="H5" s="331" t="s">
        <v>90</v>
      </c>
      <c r="I5" s="294">
        <f>Summary!M5</f>
        <v>0</v>
      </c>
      <c r="J5" s="273"/>
    </row>
    <row r="6" spans="2:10" s="1" customFormat="1" ht="15.75" customHeight="1" thickBot="1" x14ac:dyDescent="0.25">
      <c r="B6" s="199"/>
      <c r="C6" s="7"/>
      <c r="D6" s="9" t="s">
        <v>91</v>
      </c>
      <c r="E6" s="516">
        <f>Summary!E6</f>
        <v>0</v>
      </c>
      <c r="F6" s="517"/>
      <c r="G6" s="330"/>
      <c r="H6" s="331" t="s">
        <v>2</v>
      </c>
      <c r="I6" s="294">
        <f>Summary!M6</f>
        <v>0</v>
      </c>
      <c r="J6" s="273"/>
    </row>
    <row r="7" spans="2:10" s="1" customFormat="1" ht="6.75" customHeight="1" thickBot="1" x14ac:dyDescent="0.25">
      <c r="B7" s="199"/>
      <c r="C7" s="14"/>
      <c r="D7" s="14"/>
      <c r="E7" s="14"/>
      <c r="F7" s="14"/>
      <c r="G7" s="14"/>
      <c r="H7" s="14"/>
      <c r="I7" s="14"/>
      <c r="J7" s="266"/>
    </row>
    <row r="8" spans="2:10" s="28" customFormat="1" ht="60.75" thickBot="1" x14ac:dyDescent="0.3">
      <c r="B8" s="268"/>
      <c r="C8" s="61" t="s">
        <v>113</v>
      </c>
      <c r="D8" s="62" t="s">
        <v>362</v>
      </c>
      <c r="E8" s="62" t="s">
        <v>324</v>
      </c>
      <c r="F8" s="62" t="s">
        <v>325</v>
      </c>
      <c r="G8" s="62" t="s">
        <v>326</v>
      </c>
      <c r="H8" s="62" t="s">
        <v>327</v>
      </c>
      <c r="I8" s="67" t="s">
        <v>328</v>
      </c>
      <c r="J8" s="272"/>
    </row>
    <row r="9" spans="2:10" x14ac:dyDescent="0.25">
      <c r="B9" s="189"/>
      <c r="C9" s="60">
        <v>1</v>
      </c>
      <c r="D9" s="66" t="s">
        <v>58</v>
      </c>
      <c r="E9" s="300"/>
      <c r="F9" s="300"/>
      <c r="G9" s="309"/>
      <c r="H9" s="300"/>
      <c r="I9" s="230">
        <f>F9+H9</f>
        <v>0</v>
      </c>
      <c r="J9" s="192"/>
    </row>
    <row r="10" spans="2:10" x14ac:dyDescent="0.25">
      <c r="B10" s="189"/>
      <c r="C10" s="60">
        <v>2</v>
      </c>
      <c r="D10" s="63" t="s">
        <v>62</v>
      </c>
      <c r="E10" s="298"/>
      <c r="F10" s="298"/>
      <c r="G10" s="310"/>
      <c r="H10" s="298"/>
      <c r="I10" s="230">
        <f t="shared" ref="I10:I29" si="0">F10+H10</f>
        <v>0</v>
      </c>
      <c r="J10" s="192"/>
    </row>
    <row r="11" spans="2:10" x14ac:dyDescent="0.25">
      <c r="B11" s="189"/>
      <c r="C11" s="60">
        <v>3</v>
      </c>
      <c r="D11" s="63" t="s">
        <v>59</v>
      </c>
      <c r="E11" s="298"/>
      <c r="F11" s="298"/>
      <c r="G11" s="310"/>
      <c r="H11" s="298"/>
      <c r="I11" s="230">
        <f t="shared" si="0"/>
        <v>0</v>
      </c>
      <c r="J11" s="192"/>
    </row>
    <row r="12" spans="2:10" s="222" customFormat="1" x14ac:dyDescent="0.25">
      <c r="B12" s="189"/>
      <c r="C12" s="60">
        <v>4</v>
      </c>
      <c r="D12" s="63" t="s">
        <v>60</v>
      </c>
      <c r="E12" s="298"/>
      <c r="F12" s="298"/>
      <c r="G12" s="310"/>
      <c r="H12" s="298"/>
      <c r="I12" s="230">
        <f t="shared" si="0"/>
        <v>0</v>
      </c>
      <c r="J12" s="192"/>
    </row>
    <row r="13" spans="2:10" x14ac:dyDescent="0.25">
      <c r="B13" s="189"/>
      <c r="C13" s="60">
        <v>5</v>
      </c>
      <c r="D13" s="63" t="s">
        <v>61</v>
      </c>
      <c r="E13" s="298"/>
      <c r="F13" s="298"/>
      <c r="G13" s="310"/>
      <c r="H13" s="298"/>
      <c r="I13" s="230">
        <f t="shared" si="0"/>
        <v>0</v>
      </c>
      <c r="J13" s="192"/>
    </row>
    <row r="14" spans="2:10" x14ac:dyDescent="0.25">
      <c r="B14" s="189"/>
      <c r="C14" s="60">
        <v>6</v>
      </c>
      <c r="D14" s="63" t="s">
        <v>120</v>
      </c>
      <c r="E14" s="298"/>
      <c r="F14" s="298"/>
      <c r="G14" s="310"/>
      <c r="H14" s="298"/>
      <c r="I14" s="231">
        <f t="shared" si="0"/>
        <v>0</v>
      </c>
      <c r="J14" s="192"/>
    </row>
    <row r="15" spans="2:10" x14ac:dyDescent="0.25">
      <c r="B15" s="189"/>
      <c r="C15" s="60">
        <v>7</v>
      </c>
      <c r="D15" s="63" t="s">
        <v>63</v>
      </c>
      <c r="E15" s="298"/>
      <c r="F15" s="298"/>
      <c r="G15" s="310"/>
      <c r="H15" s="298"/>
      <c r="I15" s="231">
        <f t="shared" si="0"/>
        <v>0</v>
      </c>
      <c r="J15" s="192"/>
    </row>
    <row r="16" spans="2:10" x14ac:dyDescent="0.25">
      <c r="B16" s="193"/>
      <c r="C16" s="60">
        <v>8</v>
      </c>
      <c r="D16" s="310"/>
      <c r="E16" s="298"/>
      <c r="F16" s="298"/>
      <c r="G16" s="310"/>
      <c r="H16" s="298"/>
      <c r="I16" s="231">
        <f t="shared" si="0"/>
        <v>0</v>
      </c>
      <c r="J16" s="194"/>
    </row>
    <row r="17" spans="2:10" x14ac:dyDescent="0.25">
      <c r="B17" s="196"/>
      <c r="C17" s="60">
        <v>9</v>
      </c>
      <c r="D17" s="310"/>
      <c r="E17" s="298"/>
      <c r="F17" s="298"/>
      <c r="G17" s="310"/>
      <c r="H17" s="298"/>
      <c r="I17" s="231">
        <f t="shared" si="0"/>
        <v>0</v>
      </c>
      <c r="J17" s="197"/>
    </row>
    <row r="18" spans="2:10" x14ac:dyDescent="0.25">
      <c r="B18" s="196"/>
      <c r="C18" s="60">
        <v>10</v>
      </c>
      <c r="D18" s="310"/>
      <c r="E18" s="298"/>
      <c r="F18" s="298"/>
      <c r="G18" s="310"/>
      <c r="H18" s="298"/>
      <c r="I18" s="231">
        <f t="shared" si="0"/>
        <v>0</v>
      </c>
      <c r="J18" s="197"/>
    </row>
    <row r="19" spans="2:10" x14ac:dyDescent="0.25">
      <c r="B19" s="196"/>
      <c r="C19" s="60">
        <v>11</v>
      </c>
      <c r="D19" s="310"/>
      <c r="E19" s="298"/>
      <c r="F19" s="298"/>
      <c r="G19" s="310"/>
      <c r="H19" s="298"/>
      <c r="I19" s="231">
        <f t="shared" si="0"/>
        <v>0</v>
      </c>
      <c r="J19" s="197"/>
    </row>
    <row r="20" spans="2:10" x14ac:dyDescent="0.25">
      <c r="B20" s="196"/>
      <c r="C20" s="60">
        <v>12</v>
      </c>
      <c r="D20" s="310"/>
      <c r="E20" s="298"/>
      <c r="F20" s="298"/>
      <c r="G20" s="310"/>
      <c r="H20" s="298"/>
      <c r="I20" s="231">
        <f t="shared" si="0"/>
        <v>0</v>
      </c>
      <c r="J20" s="197"/>
    </row>
    <row r="21" spans="2:10" x14ac:dyDescent="0.25">
      <c r="B21" s="196"/>
      <c r="C21" s="60">
        <v>13</v>
      </c>
      <c r="D21" s="310"/>
      <c r="E21" s="298"/>
      <c r="F21" s="298"/>
      <c r="G21" s="310"/>
      <c r="H21" s="298"/>
      <c r="I21" s="231">
        <f t="shared" si="0"/>
        <v>0</v>
      </c>
      <c r="J21" s="197"/>
    </row>
    <row r="22" spans="2:10" x14ac:dyDescent="0.25">
      <c r="B22" s="196"/>
      <c r="C22" s="60">
        <v>14</v>
      </c>
      <c r="D22" s="310"/>
      <c r="E22" s="298"/>
      <c r="F22" s="298"/>
      <c r="G22" s="310"/>
      <c r="H22" s="298"/>
      <c r="I22" s="231">
        <f t="shared" si="0"/>
        <v>0</v>
      </c>
      <c r="J22" s="197"/>
    </row>
    <row r="23" spans="2:10" x14ac:dyDescent="0.25">
      <c r="B23" s="196"/>
      <c r="C23" s="60">
        <v>15</v>
      </c>
      <c r="D23" s="310"/>
      <c r="E23" s="298"/>
      <c r="F23" s="298"/>
      <c r="G23" s="310"/>
      <c r="H23" s="298"/>
      <c r="I23" s="231">
        <f t="shared" si="0"/>
        <v>0</v>
      </c>
      <c r="J23" s="197"/>
    </row>
    <row r="24" spans="2:10" x14ac:dyDescent="0.25">
      <c r="B24" s="196"/>
      <c r="C24" s="60">
        <v>16</v>
      </c>
      <c r="D24" s="310"/>
      <c r="E24" s="298"/>
      <c r="F24" s="298"/>
      <c r="G24" s="310"/>
      <c r="H24" s="298"/>
      <c r="I24" s="231">
        <f t="shared" si="0"/>
        <v>0</v>
      </c>
      <c r="J24" s="197"/>
    </row>
    <row r="25" spans="2:10" x14ac:dyDescent="0.25">
      <c r="B25" s="196"/>
      <c r="C25" s="60">
        <v>17</v>
      </c>
      <c r="D25" s="310"/>
      <c r="E25" s="298"/>
      <c r="F25" s="298"/>
      <c r="G25" s="310"/>
      <c r="H25" s="298"/>
      <c r="I25" s="231">
        <f t="shared" si="0"/>
        <v>0</v>
      </c>
      <c r="J25" s="197"/>
    </row>
    <row r="26" spans="2:10" x14ac:dyDescent="0.25">
      <c r="B26" s="196"/>
      <c r="C26" s="60">
        <v>18</v>
      </c>
      <c r="D26" s="310"/>
      <c r="E26" s="298"/>
      <c r="F26" s="298"/>
      <c r="G26" s="310"/>
      <c r="H26" s="298"/>
      <c r="I26" s="231">
        <f t="shared" si="0"/>
        <v>0</v>
      </c>
      <c r="J26" s="197"/>
    </row>
    <row r="27" spans="2:10" x14ac:dyDescent="0.25">
      <c r="B27" s="275"/>
      <c r="C27" s="60">
        <v>19</v>
      </c>
      <c r="D27" s="310"/>
      <c r="E27" s="298"/>
      <c r="F27" s="298"/>
      <c r="G27" s="310"/>
      <c r="H27" s="298"/>
      <c r="I27" s="231">
        <f t="shared" si="0"/>
        <v>0</v>
      </c>
      <c r="J27" s="276"/>
    </row>
    <row r="28" spans="2:10" x14ac:dyDescent="0.25">
      <c r="B28" s="6"/>
      <c r="C28" s="60">
        <v>20</v>
      </c>
      <c r="D28" s="310"/>
      <c r="E28" s="298"/>
      <c r="F28" s="298"/>
      <c r="G28" s="310"/>
      <c r="H28" s="298"/>
      <c r="I28" s="231">
        <f t="shared" si="0"/>
        <v>0</v>
      </c>
      <c r="J28" s="5"/>
    </row>
    <row r="29" spans="2:10" x14ac:dyDescent="0.25">
      <c r="B29" s="6"/>
      <c r="C29" s="60">
        <v>21</v>
      </c>
      <c r="D29" s="310"/>
      <c r="E29" s="298"/>
      <c r="F29" s="298"/>
      <c r="G29" s="310"/>
      <c r="H29" s="298"/>
      <c r="I29" s="231">
        <f t="shared" si="0"/>
        <v>0</v>
      </c>
      <c r="J29" s="5"/>
    </row>
    <row r="30" spans="2:10" ht="15.75" thickBot="1" x14ac:dyDescent="0.3">
      <c r="B30" s="6"/>
      <c r="C30" s="60">
        <v>22</v>
      </c>
      <c r="D30" s="22" t="s">
        <v>11</v>
      </c>
      <c r="E30" s="240">
        <f>SUM(E9:E29)</f>
        <v>0</v>
      </c>
      <c r="F30" s="240">
        <f>SUM(F9:F29)</f>
        <v>0</v>
      </c>
      <c r="G30" s="20"/>
      <c r="H30" s="240">
        <f>SUM(H9:H29)</f>
        <v>0</v>
      </c>
      <c r="I30" s="241">
        <f>SUM(I9:I29)</f>
        <v>0</v>
      </c>
      <c r="J30" s="5"/>
    </row>
    <row r="31" spans="2:10" ht="15.75" thickTop="1" x14ac:dyDescent="0.25">
      <c r="B31" s="6"/>
      <c r="C31" s="19"/>
      <c r="D31" s="20"/>
      <c r="E31" s="20"/>
      <c r="F31" s="20"/>
      <c r="G31" s="20"/>
      <c r="H31" s="295" t="s">
        <v>316</v>
      </c>
      <c r="I31" s="18"/>
      <c r="J31" s="5"/>
    </row>
    <row r="32" spans="2:10" ht="15.75" thickBot="1" x14ac:dyDescent="0.3">
      <c r="B32" s="6"/>
      <c r="C32" s="24"/>
      <c r="D32" s="25" t="s">
        <v>321</v>
      </c>
      <c r="E32" s="25"/>
      <c r="F32" s="25"/>
      <c r="G32" s="25"/>
      <c r="H32" s="25"/>
      <c r="I32" s="26"/>
      <c r="J32" s="5"/>
    </row>
    <row r="33" spans="2:10" ht="15.75" thickBot="1" x14ac:dyDescent="0.3">
      <c r="B33" s="13"/>
      <c r="C33" s="71"/>
      <c r="D33" s="71"/>
      <c r="E33" s="71"/>
      <c r="F33" s="71"/>
      <c r="G33" s="71"/>
      <c r="H33" s="71"/>
      <c r="I33" s="71"/>
      <c r="J33" s="15"/>
    </row>
    <row r="38" spans="2:10" x14ac:dyDescent="0.25">
      <c r="D38" s="1"/>
    </row>
    <row r="46" spans="2:10" x14ac:dyDescent="0.25">
      <c r="D46" s="1"/>
    </row>
  </sheetData>
  <sheetProtection algorithmName="SHA-512" hashValue="Ek7P7ZVoi092QzmFVnjogyyEcCGXz5xnR6bB0B1tUjmCx01tHhBIkqDG3NLXdET4tBf9dYpEVprKOuL6hBQe6g==" saltValue="l97L8SR8LxM+UkwFJomypw==" spinCount="100000" sheet="1" objects="1" scenarios="1" formatColumns="0"/>
  <mergeCells count="4">
    <mergeCell ref="E5:F5"/>
    <mergeCell ref="E6:F6"/>
    <mergeCell ref="B1:J1"/>
    <mergeCell ref="B2:J2"/>
  </mergeCells>
  <printOptions horizontalCentered="1"/>
  <pageMargins left="0.5" right="0.5" top="0.5" bottom="0.5" header="0.25" footer="0.2"/>
  <pageSetup scale="94" orientation="landscape" r:id="rId1"/>
  <headerFooter>
    <oddHeader>&amp;R&amp;D &amp;T</oddHeader>
    <oddFooter>&amp;LForm version of 8/1/19&amp;RSchedule D - Assets and Depreciation
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8"/>
  <sheetViews>
    <sheetView showGridLines="0" showRowColHeaders="0" zoomScale="130" zoomScaleNormal="130" zoomScaleSheetLayoutView="106" workbookViewId="0">
      <pane xSplit="3" ySplit="8" topLeftCell="D9" activePane="bottomRight" state="frozen"/>
      <selection activeCell="C10" sqref="C10"/>
      <selection pane="topRight" activeCell="C10" sqref="C10"/>
      <selection pane="bottomLeft" activeCell="C10" sqref="C10"/>
      <selection pane="bottomRight" activeCell="D9" sqref="D9"/>
    </sheetView>
  </sheetViews>
  <sheetFormatPr defaultRowHeight="12.75" x14ac:dyDescent="0.2"/>
  <cols>
    <col min="1" max="1" width="9.140625" style="1"/>
    <col min="2" max="2" width="1.140625" style="1" customWidth="1"/>
    <col min="3" max="3" width="8.28515625" style="1" customWidth="1"/>
    <col min="4" max="4" width="19" style="1" customWidth="1"/>
    <col min="5" max="5" width="16.85546875" style="1" customWidth="1"/>
    <col min="6" max="6" width="21" style="1" customWidth="1"/>
    <col min="7" max="7" width="10.42578125" style="1" customWidth="1"/>
    <col min="8" max="8" width="12" style="1" customWidth="1"/>
    <col min="9" max="10" width="12.85546875" style="1" customWidth="1"/>
    <col min="11" max="11" width="1.140625" style="1" customWidth="1"/>
    <col min="12" max="12" width="13.5703125" style="184" customWidth="1"/>
    <col min="13" max="16384" width="9.140625" style="1"/>
  </cols>
  <sheetData>
    <row r="1" spans="2:12" x14ac:dyDescent="0.2">
      <c r="B1" s="187"/>
      <c r="C1" s="479" t="s">
        <v>1</v>
      </c>
      <c r="D1" s="479"/>
      <c r="E1" s="479"/>
      <c r="F1" s="479"/>
      <c r="G1" s="479"/>
      <c r="H1" s="479"/>
      <c r="I1" s="479"/>
      <c r="J1" s="479"/>
      <c r="K1" s="480"/>
      <c r="L1" s="179"/>
    </row>
    <row r="2" spans="2:12" ht="13.5" thickBot="1" x14ac:dyDescent="0.25">
      <c r="B2" s="200"/>
      <c r="C2" s="482" t="s">
        <v>292</v>
      </c>
      <c r="D2" s="482"/>
      <c r="E2" s="482"/>
      <c r="F2" s="482"/>
      <c r="G2" s="482"/>
      <c r="H2" s="482"/>
      <c r="I2" s="482"/>
      <c r="J2" s="482"/>
      <c r="K2" s="483"/>
      <c r="L2" s="179"/>
    </row>
    <row r="3" spans="2:12" x14ac:dyDescent="0.2">
      <c r="B3" s="201"/>
      <c r="C3" s="202"/>
      <c r="D3" s="3"/>
      <c r="E3" s="3"/>
      <c r="F3" s="3"/>
      <c r="G3" s="3"/>
      <c r="H3" s="3"/>
      <c r="I3" s="3"/>
      <c r="J3" s="75" t="s">
        <v>211</v>
      </c>
      <c r="K3" s="4"/>
      <c r="L3" s="180"/>
    </row>
    <row r="4" spans="2:12" ht="13.5" thickBot="1" x14ac:dyDescent="0.25">
      <c r="B4" s="199"/>
      <c r="C4" s="181"/>
      <c r="D4" s="33"/>
      <c r="E4" s="33"/>
      <c r="F4" s="33"/>
      <c r="G4" s="33"/>
      <c r="H4" s="33"/>
      <c r="I4" s="33"/>
      <c r="J4" s="33"/>
      <c r="K4" s="34"/>
      <c r="L4" s="181"/>
    </row>
    <row r="5" spans="2:12" ht="13.5" thickBot="1" x14ac:dyDescent="0.25">
      <c r="B5" s="199"/>
      <c r="C5" s="181"/>
      <c r="D5" s="9" t="s">
        <v>3</v>
      </c>
      <c r="E5" s="516">
        <f>Summary!E5</f>
        <v>0</v>
      </c>
      <c r="F5" s="517"/>
      <c r="G5" s="330"/>
      <c r="H5" s="331" t="s">
        <v>90</v>
      </c>
      <c r="I5" s="516">
        <f>Summary!M5</f>
        <v>0</v>
      </c>
      <c r="J5" s="517"/>
      <c r="K5" s="188"/>
      <c r="L5" s="182"/>
    </row>
    <row r="6" spans="2:12" ht="13.5" thickBot="1" x14ac:dyDescent="0.25">
      <c r="B6" s="199"/>
      <c r="C6" s="181"/>
      <c r="D6" s="9" t="s">
        <v>91</v>
      </c>
      <c r="E6" s="516">
        <f>Summary!E6</f>
        <v>0</v>
      </c>
      <c r="F6" s="517"/>
      <c r="G6" s="330"/>
      <c r="H6" s="331" t="s">
        <v>2</v>
      </c>
      <c r="I6" s="516">
        <f>Summary!M6</f>
        <v>0</v>
      </c>
      <c r="J6" s="517"/>
      <c r="K6" s="188"/>
      <c r="L6" s="182"/>
    </row>
    <row r="7" spans="2:12" ht="13.5" thickBot="1" x14ac:dyDescent="0.25">
      <c r="B7" s="199"/>
      <c r="C7" s="203"/>
      <c r="D7" s="8"/>
      <c r="E7" s="8"/>
      <c r="F7" s="8"/>
      <c r="G7" s="8"/>
      <c r="H7" s="8"/>
      <c r="I7" s="76"/>
      <c r="J7" s="76"/>
      <c r="K7" s="266"/>
      <c r="L7" s="181"/>
    </row>
    <row r="8" spans="2:12" s="78" customFormat="1" ht="51.75" thickBot="1" x14ac:dyDescent="0.25">
      <c r="B8" s="268"/>
      <c r="C8" s="87" t="s">
        <v>113</v>
      </c>
      <c r="D8" s="77" t="s">
        <v>287</v>
      </c>
      <c r="E8" s="77" t="s">
        <v>223</v>
      </c>
      <c r="F8" s="77" t="s">
        <v>222</v>
      </c>
      <c r="G8" s="77" t="s">
        <v>224</v>
      </c>
      <c r="H8" s="77" t="s">
        <v>293</v>
      </c>
      <c r="I8" s="77" t="s">
        <v>294</v>
      </c>
      <c r="J8" s="82" t="s">
        <v>295</v>
      </c>
      <c r="K8" s="272"/>
      <c r="L8" s="183"/>
    </row>
    <row r="9" spans="2:12" x14ac:dyDescent="0.2">
      <c r="B9" s="189"/>
      <c r="C9" s="79">
        <v>1</v>
      </c>
      <c r="D9" s="301"/>
      <c r="E9" s="302"/>
      <c r="F9" s="301"/>
      <c r="G9" s="301"/>
      <c r="H9" s="301"/>
      <c r="I9" s="306"/>
      <c r="J9" s="238">
        <f>I9-E9</f>
        <v>0</v>
      </c>
      <c r="K9" s="192"/>
      <c r="L9" s="181"/>
    </row>
    <row r="10" spans="2:12" x14ac:dyDescent="0.2">
      <c r="B10" s="189"/>
      <c r="C10" s="80">
        <v>2</v>
      </c>
      <c r="D10" s="303"/>
      <c r="E10" s="304"/>
      <c r="F10" s="303"/>
      <c r="G10" s="303"/>
      <c r="H10" s="303"/>
      <c r="I10" s="307"/>
      <c r="J10" s="238">
        <f t="shared" ref="J10:J26" si="0">I10-E10</f>
        <v>0</v>
      </c>
      <c r="K10" s="192"/>
      <c r="L10" s="181"/>
    </row>
    <row r="11" spans="2:12" x14ac:dyDescent="0.2">
      <c r="B11" s="189"/>
      <c r="C11" s="80">
        <v>3</v>
      </c>
      <c r="D11" s="303"/>
      <c r="E11" s="304"/>
      <c r="F11" s="303"/>
      <c r="G11" s="303"/>
      <c r="H11" s="303"/>
      <c r="I11" s="307"/>
      <c r="J11" s="238">
        <f t="shared" si="0"/>
        <v>0</v>
      </c>
      <c r="K11" s="192"/>
      <c r="L11" s="181"/>
    </row>
    <row r="12" spans="2:12" x14ac:dyDescent="0.2">
      <c r="B12" s="189"/>
      <c r="C12" s="80">
        <v>4</v>
      </c>
      <c r="D12" s="303"/>
      <c r="E12" s="304"/>
      <c r="F12" s="303"/>
      <c r="G12" s="303"/>
      <c r="H12" s="303"/>
      <c r="I12" s="307"/>
      <c r="J12" s="238">
        <f t="shared" si="0"/>
        <v>0</v>
      </c>
      <c r="K12" s="192"/>
      <c r="L12" s="181"/>
    </row>
    <row r="13" spans="2:12" x14ac:dyDescent="0.2">
      <c r="B13" s="189"/>
      <c r="C13" s="80">
        <v>5</v>
      </c>
      <c r="D13" s="303"/>
      <c r="E13" s="304"/>
      <c r="F13" s="303"/>
      <c r="G13" s="303"/>
      <c r="H13" s="303"/>
      <c r="I13" s="307"/>
      <c r="J13" s="238">
        <f t="shared" si="0"/>
        <v>0</v>
      </c>
      <c r="K13" s="192"/>
      <c r="L13" s="181"/>
    </row>
    <row r="14" spans="2:12" x14ac:dyDescent="0.2">
      <c r="B14" s="189"/>
      <c r="C14" s="80">
        <v>6</v>
      </c>
      <c r="D14" s="303"/>
      <c r="E14" s="304"/>
      <c r="F14" s="303"/>
      <c r="G14" s="303"/>
      <c r="H14" s="303"/>
      <c r="I14" s="307"/>
      <c r="J14" s="238">
        <f t="shared" si="0"/>
        <v>0</v>
      </c>
      <c r="K14" s="192"/>
      <c r="L14" s="181"/>
    </row>
    <row r="15" spans="2:12" x14ac:dyDescent="0.2">
      <c r="B15" s="189"/>
      <c r="C15" s="80">
        <v>7</v>
      </c>
      <c r="D15" s="303"/>
      <c r="E15" s="304"/>
      <c r="F15" s="303"/>
      <c r="G15" s="303"/>
      <c r="H15" s="303"/>
      <c r="I15" s="307"/>
      <c r="J15" s="238">
        <f t="shared" si="0"/>
        <v>0</v>
      </c>
      <c r="K15" s="192"/>
      <c r="L15" s="181"/>
    </row>
    <row r="16" spans="2:12" x14ac:dyDescent="0.2">
      <c r="B16" s="193"/>
      <c r="C16" s="80">
        <v>8</v>
      </c>
      <c r="D16" s="303"/>
      <c r="E16" s="304"/>
      <c r="F16" s="303"/>
      <c r="G16" s="303"/>
      <c r="H16" s="303"/>
      <c r="I16" s="304"/>
      <c r="J16" s="238">
        <f t="shared" si="0"/>
        <v>0</v>
      </c>
      <c r="K16" s="194"/>
      <c r="L16" s="181"/>
    </row>
    <row r="17" spans="1:12" x14ac:dyDescent="0.2">
      <c r="B17" s="196"/>
      <c r="C17" s="81">
        <v>9</v>
      </c>
      <c r="D17" s="303"/>
      <c r="E17" s="304"/>
      <c r="F17" s="303"/>
      <c r="G17" s="303"/>
      <c r="H17" s="303"/>
      <c r="I17" s="304"/>
      <c r="J17" s="238">
        <f t="shared" si="0"/>
        <v>0</v>
      </c>
      <c r="K17" s="197"/>
      <c r="L17" s="186"/>
    </row>
    <row r="18" spans="1:12" x14ac:dyDescent="0.2">
      <c r="B18" s="196"/>
      <c r="C18" s="80">
        <v>10</v>
      </c>
      <c r="D18" s="308"/>
      <c r="E18" s="304"/>
      <c r="F18" s="303"/>
      <c r="G18" s="303"/>
      <c r="H18" s="303"/>
      <c r="I18" s="304"/>
      <c r="J18" s="238">
        <f t="shared" si="0"/>
        <v>0</v>
      </c>
      <c r="K18" s="197"/>
      <c r="L18" s="186"/>
    </row>
    <row r="19" spans="1:12" x14ac:dyDescent="0.2">
      <c r="B19" s="196"/>
      <c r="C19" s="80">
        <v>11</v>
      </c>
      <c r="D19" s="308"/>
      <c r="E19" s="304"/>
      <c r="F19" s="303"/>
      <c r="G19" s="303"/>
      <c r="H19" s="303"/>
      <c r="I19" s="304"/>
      <c r="J19" s="238">
        <f t="shared" si="0"/>
        <v>0</v>
      </c>
      <c r="K19" s="197"/>
      <c r="L19" s="186"/>
    </row>
    <row r="20" spans="1:12" x14ac:dyDescent="0.2">
      <c r="B20" s="196"/>
      <c r="C20" s="80">
        <v>12</v>
      </c>
      <c r="D20" s="308"/>
      <c r="E20" s="304"/>
      <c r="F20" s="303"/>
      <c r="G20" s="303"/>
      <c r="H20" s="303"/>
      <c r="I20" s="304"/>
      <c r="J20" s="238">
        <f t="shared" si="0"/>
        <v>0</v>
      </c>
      <c r="K20" s="197"/>
      <c r="L20" s="186"/>
    </row>
    <row r="21" spans="1:12" x14ac:dyDescent="0.2">
      <c r="B21" s="196"/>
      <c r="C21" s="80">
        <v>13</v>
      </c>
      <c r="D21" s="308"/>
      <c r="E21" s="304"/>
      <c r="F21" s="303"/>
      <c r="G21" s="303"/>
      <c r="H21" s="303"/>
      <c r="I21" s="304"/>
      <c r="J21" s="238">
        <f t="shared" si="0"/>
        <v>0</v>
      </c>
      <c r="K21" s="197"/>
      <c r="L21" s="186"/>
    </row>
    <row r="22" spans="1:12" x14ac:dyDescent="0.2">
      <c r="B22" s="196"/>
      <c r="C22" s="80">
        <v>14</v>
      </c>
      <c r="D22" s="308"/>
      <c r="E22" s="304"/>
      <c r="F22" s="303"/>
      <c r="G22" s="303"/>
      <c r="H22" s="303"/>
      <c r="I22" s="304"/>
      <c r="J22" s="238">
        <f t="shared" si="0"/>
        <v>0</v>
      </c>
      <c r="K22" s="197"/>
      <c r="L22" s="186"/>
    </row>
    <row r="23" spans="1:12" x14ac:dyDescent="0.2">
      <c r="B23" s="196"/>
      <c r="C23" s="80">
        <v>15</v>
      </c>
      <c r="D23" s="308"/>
      <c r="E23" s="304"/>
      <c r="F23" s="303"/>
      <c r="G23" s="303"/>
      <c r="H23" s="303"/>
      <c r="I23" s="304"/>
      <c r="J23" s="238">
        <f t="shared" si="0"/>
        <v>0</v>
      </c>
      <c r="K23" s="197"/>
      <c r="L23" s="186"/>
    </row>
    <row r="24" spans="1:12" x14ac:dyDescent="0.2">
      <c r="B24" s="196"/>
      <c r="C24" s="80">
        <v>16</v>
      </c>
      <c r="D24" s="308"/>
      <c r="E24" s="304"/>
      <c r="F24" s="303"/>
      <c r="G24" s="303"/>
      <c r="H24" s="303"/>
      <c r="I24" s="304"/>
      <c r="J24" s="238">
        <f t="shared" si="0"/>
        <v>0</v>
      </c>
      <c r="K24" s="197"/>
      <c r="L24" s="186"/>
    </row>
    <row r="25" spans="1:12" x14ac:dyDescent="0.2">
      <c r="B25" s="196"/>
      <c r="C25" s="80">
        <v>17</v>
      </c>
      <c r="D25" s="308"/>
      <c r="E25" s="304"/>
      <c r="F25" s="303"/>
      <c r="G25" s="303"/>
      <c r="H25" s="303"/>
      <c r="I25" s="304"/>
      <c r="J25" s="238">
        <f t="shared" si="0"/>
        <v>0</v>
      </c>
      <c r="K25" s="197"/>
      <c r="L25" s="186"/>
    </row>
    <row r="26" spans="1:12" x14ac:dyDescent="0.2">
      <c r="B26" s="196"/>
      <c r="C26" s="80">
        <v>18</v>
      </c>
      <c r="D26" s="308"/>
      <c r="E26" s="304"/>
      <c r="F26" s="303"/>
      <c r="G26" s="303"/>
      <c r="H26" s="303"/>
      <c r="I26" s="304"/>
      <c r="J26" s="238">
        <f t="shared" si="0"/>
        <v>0</v>
      </c>
      <c r="K26" s="197"/>
      <c r="L26" s="186"/>
    </row>
    <row r="27" spans="1:12" ht="13.5" thickBot="1" x14ac:dyDescent="0.25">
      <c r="B27" s="204"/>
      <c r="C27" s="205"/>
      <c r="D27" s="14"/>
      <c r="E27" s="14"/>
      <c r="F27" s="14"/>
      <c r="G27" s="14"/>
      <c r="H27" s="14"/>
      <c r="I27" s="14"/>
      <c r="J27" s="14"/>
      <c r="K27" s="198"/>
    </row>
    <row r="28" spans="1:12" x14ac:dyDescent="0.2">
      <c r="A28" s="7"/>
      <c r="C28" s="83"/>
    </row>
  </sheetData>
  <sheetProtection algorithmName="SHA-512" hashValue="/iHyr0x9p9TPPRgWHQQZx+iwuU2/6M0N7gDpobF0cpr13TbATuY55Ci5BaAevdgW+7Y1SQ86K6AauBgOQ9/68g==" saltValue="BWneTbbg8Q9v2K158VMyPw==" spinCount="100000" sheet="1" objects="1" scenarios="1" formatColumns="0"/>
  <mergeCells count="6">
    <mergeCell ref="C1:K1"/>
    <mergeCell ref="C2:K2"/>
    <mergeCell ref="E5:F5"/>
    <mergeCell ref="E6:F6"/>
    <mergeCell ref="I5:J5"/>
    <mergeCell ref="I6:J6"/>
  </mergeCells>
  <printOptions horizontalCentered="1"/>
  <pageMargins left="0.5" right="0.5" top="0.5" bottom="0.5" header="0.25" footer="0.2"/>
  <pageSetup orientation="landscape" r:id="rId1"/>
  <headerFooter>
    <oddHeader>&amp;R&amp;D &amp;T</oddHeader>
    <oddFooter>&amp;LForm version of 8/1/19&amp;RSchedule E - Facility Transactions with Related Parties
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66675</xdr:colOff>
                    <xdr:row>1</xdr:row>
                    <xdr:rowOff>133350</xdr:rowOff>
                  </from>
                  <to>
                    <xdr:col>3</xdr:col>
                    <xdr:colOff>400050</xdr:colOff>
                    <xdr:row>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30"/>
  <sheetViews>
    <sheetView showGridLines="0" showRowColHeaders="0" zoomScale="120" zoomScaleNormal="120" workbookViewId="0">
      <pane xSplit="3" ySplit="9" topLeftCell="D10" activePane="bottomRight" state="frozen"/>
      <selection activeCell="C10" sqref="C10"/>
      <selection pane="topRight" activeCell="C10" sqref="C10"/>
      <selection pane="bottomLeft" activeCell="C10" sqref="C10"/>
      <selection pane="bottomRight" activeCell="D10" sqref="D10"/>
    </sheetView>
  </sheetViews>
  <sheetFormatPr defaultRowHeight="15" x14ac:dyDescent="0.25"/>
  <cols>
    <col min="1" max="1" width="9.140625" customWidth="1"/>
    <col min="2" max="2" width="1.140625" style="1" customWidth="1"/>
    <col min="3" max="3" width="5.85546875" customWidth="1"/>
    <col min="4" max="4" width="19" customWidth="1"/>
    <col min="5" max="5" width="14.28515625" customWidth="1"/>
    <col min="6" max="6" width="17.140625" customWidth="1"/>
    <col min="7" max="7" width="9" customWidth="1"/>
    <col min="8" max="8" width="18.5703125" customWidth="1"/>
    <col min="9" max="9" width="14.85546875" customWidth="1"/>
    <col min="11" max="11" width="10" customWidth="1"/>
    <col min="12" max="12" width="1.140625" style="1" customWidth="1"/>
  </cols>
  <sheetData>
    <row r="1" spans="2:13" s="1" customFormat="1" ht="12.75" x14ac:dyDescent="0.2">
      <c r="B1" s="187"/>
      <c r="C1" s="479" t="s">
        <v>1</v>
      </c>
      <c r="D1" s="479"/>
      <c r="E1" s="479"/>
      <c r="F1" s="479"/>
      <c r="G1" s="479"/>
      <c r="H1" s="479"/>
      <c r="I1" s="479"/>
      <c r="J1" s="479"/>
      <c r="K1" s="479"/>
      <c r="L1" s="480"/>
      <c r="M1" s="179"/>
    </row>
    <row r="2" spans="2:13" s="1" customFormat="1" ht="13.5" thickBot="1" x14ac:dyDescent="0.25">
      <c r="B2" s="200"/>
      <c r="C2" s="482" t="s">
        <v>292</v>
      </c>
      <c r="D2" s="482"/>
      <c r="E2" s="482"/>
      <c r="F2" s="482"/>
      <c r="G2" s="482"/>
      <c r="H2" s="482"/>
      <c r="I2" s="482"/>
      <c r="J2" s="482"/>
      <c r="K2" s="482"/>
      <c r="L2" s="483"/>
      <c r="M2" s="179"/>
    </row>
    <row r="3" spans="2:13" s="1" customFormat="1" ht="12.75" x14ac:dyDescent="0.2">
      <c r="B3" s="201"/>
      <c r="C3" s="202"/>
      <c r="D3" s="3"/>
      <c r="E3" s="3"/>
      <c r="F3" s="3"/>
      <c r="G3" s="3"/>
      <c r="H3" s="3"/>
      <c r="I3" s="3"/>
      <c r="J3" s="3"/>
      <c r="K3" s="75" t="s">
        <v>210</v>
      </c>
      <c r="L3" s="4"/>
      <c r="M3" s="180"/>
    </row>
    <row r="4" spans="2:13" s="1" customFormat="1" ht="13.5" thickBot="1" x14ac:dyDescent="0.25">
      <c r="B4" s="199"/>
      <c r="C4" s="181"/>
      <c r="D4" s="33"/>
      <c r="E4" s="33"/>
      <c r="F4" s="33"/>
      <c r="G4" s="33"/>
      <c r="H4" s="33"/>
      <c r="I4" s="33"/>
      <c r="J4" s="33"/>
      <c r="K4" s="33"/>
      <c r="L4" s="34"/>
      <c r="M4" s="181"/>
    </row>
    <row r="5" spans="2:13" s="1" customFormat="1" ht="13.5" thickBot="1" x14ac:dyDescent="0.25">
      <c r="B5" s="199"/>
      <c r="C5" s="181"/>
      <c r="D5" s="9" t="s">
        <v>3</v>
      </c>
      <c r="E5" s="516">
        <f>Summary!E5</f>
        <v>0</v>
      </c>
      <c r="F5" s="536"/>
      <c r="G5" s="517"/>
      <c r="H5" s="330"/>
      <c r="I5" s="331" t="s">
        <v>90</v>
      </c>
      <c r="J5" s="516">
        <f>Summary!M5</f>
        <v>0</v>
      </c>
      <c r="K5" s="517"/>
      <c r="L5" s="188"/>
      <c r="M5" s="182"/>
    </row>
    <row r="6" spans="2:13" s="1" customFormat="1" ht="13.5" thickBot="1" x14ac:dyDescent="0.25">
      <c r="B6" s="199"/>
      <c r="C6" s="181"/>
      <c r="D6" s="9" t="s">
        <v>91</v>
      </c>
      <c r="E6" s="516">
        <f>Summary!E6</f>
        <v>0</v>
      </c>
      <c r="F6" s="536"/>
      <c r="G6" s="517"/>
      <c r="H6" s="330"/>
      <c r="I6" s="331" t="s">
        <v>2</v>
      </c>
      <c r="J6" s="516">
        <f>Summary!M6</f>
        <v>0</v>
      </c>
      <c r="K6" s="517"/>
      <c r="L6" s="188"/>
      <c r="M6" s="182"/>
    </row>
    <row r="7" spans="2:13" s="1" customFormat="1" ht="13.5" thickBot="1" x14ac:dyDescent="0.25">
      <c r="B7" s="199"/>
      <c r="C7" s="181"/>
      <c r="D7" s="7"/>
      <c r="E7" s="7"/>
      <c r="F7" s="7"/>
      <c r="G7" s="7"/>
      <c r="H7" s="7"/>
      <c r="I7" s="7"/>
      <c r="J7" s="11"/>
      <c r="K7" s="11"/>
      <c r="L7" s="266"/>
      <c r="M7" s="181"/>
    </row>
    <row r="8" spans="2:13" s="1" customFormat="1" ht="28.5" customHeight="1" x14ac:dyDescent="0.2">
      <c r="B8" s="267"/>
      <c r="C8" s="269"/>
      <c r="D8" s="569" t="s">
        <v>288</v>
      </c>
      <c r="E8" s="569"/>
      <c r="F8" s="569"/>
      <c r="G8" s="569"/>
      <c r="H8" s="569"/>
      <c r="I8" s="569"/>
      <c r="J8" s="569"/>
      <c r="K8" s="570"/>
      <c r="L8" s="266"/>
      <c r="M8" s="184"/>
    </row>
    <row r="9" spans="2:13" s="1" customFormat="1" ht="38.25" customHeight="1" thickBot="1" x14ac:dyDescent="0.25">
      <c r="B9" s="268"/>
      <c r="C9" s="270" t="s">
        <v>113</v>
      </c>
      <c r="D9" s="271" t="s">
        <v>296</v>
      </c>
      <c r="E9" s="271" t="s">
        <v>223</v>
      </c>
      <c r="F9" s="271" t="s">
        <v>225</v>
      </c>
      <c r="G9" s="566" t="s">
        <v>297</v>
      </c>
      <c r="H9" s="567"/>
      <c r="I9" s="567"/>
      <c r="J9" s="567"/>
      <c r="K9" s="568"/>
      <c r="L9" s="191"/>
      <c r="M9" s="185"/>
    </row>
    <row r="10" spans="2:13" s="1" customFormat="1" ht="12.75" x14ac:dyDescent="0.2">
      <c r="B10" s="189"/>
      <c r="C10" s="81">
        <v>1</v>
      </c>
      <c r="D10" s="301"/>
      <c r="E10" s="302"/>
      <c r="F10" s="301"/>
      <c r="G10" s="563"/>
      <c r="H10" s="564"/>
      <c r="I10" s="564"/>
      <c r="J10" s="564"/>
      <c r="K10" s="565"/>
      <c r="L10" s="192"/>
      <c r="M10" s="186"/>
    </row>
    <row r="11" spans="2:13" s="1" customFormat="1" ht="12.75" x14ac:dyDescent="0.2">
      <c r="B11" s="189"/>
      <c r="C11" s="81">
        <v>2</v>
      </c>
      <c r="D11" s="303"/>
      <c r="E11" s="304"/>
      <c r="F11" s="303"/>
      <c r="G11" s="560"/>
      <c r="H11" s="561"/>
      <c r="I11" s="561"/>
      <c r="J11" s="561"/>
      <c r="K11" s="562"/>
      <c r="L11" s="192"/>
      <c r="M11" s="186"/>
    </row>
    <row r="12" spans="2:13" s="1" customFormat="1" ht="12.75" x14ac:dyDescent="0.2">
      <c r="B12" s="189"/>
      <c r="C12" s="81">
        <v>3</v>
      </c>
      <c r="D12" s="303"/>
      <c r="E12" s="304"/>
      <c r="F12" s="303"/>
      <c r="G12" s="560"/>
      <c r="H12" s="561"/>
      <c r="I12" s="561"/>
      <c r="J12" s="561"/>
      <c r="K12" s="562"/>
      <c r="L12" s="192"/>
      <c r="M12" s="186"/>
    </row>
    <row r="13" spans="2:13" s="1" customFormat="1" ht="12.75" x14ac:dyDescent="0.2">
      <c r="B13" s="189"/>
      <c r="C13" s="81">
        <v>4</v>
      </c>
      <c r="D13" s="303"/>
      <c r="E13" s="304"/>
      <c r="F13" s="303"/>
      <c r="G13" s="560"/>
      <c r="H13" s="561"/>
      <c r="I13" s="561"/>
      <c r="J13" s="561"/>
      <c r="K13" s="562"/>
      <c r="L13" s="192"/>
      <c r="M13" s="186"/>
    </row>
    <row r="14" spans="2:13" s="1" customFormat="1" ht="12.75" x14ac:dyDescent="0.2">
      <c r="B14" s="189"/>
      <c r="C14" s="81">
        <v>5</v>
      </c>
      <c r="D14" s="303"/>
      <c r="E14" s="304"/>
      <c r="F14" s="303"/>
      <c r="G14" s="560"/>
      <c r="H14" s="561"/>
      <c r="I14" s="561"/>
      <c r="J14" s="561"/>
      <c r="K14" s="562"/>
      <c r="L14" s="192"/>
      <c r="M14" s="186"/>
    </row>
    <row r="15" spans="2:13" s="1" customFormat="1" ht="12.75" x14ac:dyDescent="0.2">
      <c r="B15" s="189"/>
      <c r="C15" s="81">
        <v>6</v>
      </c>
      <c r="D15" s="303"/>
      <c r="E15" s="304"/>
      <c r="F15" s="303"/>
      <c r="G15" s="560"/>
      <c r="H15" s="561"/>
      <c r="I15" s="561"/>
      <c r="J15" s="561"/>
      <c r="K15" s="562"/>
      <c r="L15" s="192"/>
      <c r="M15" s="186"/>
    </row>
    <row r="16" spans="2:13" s="1" customFormat="1" ht="12.75" x14ac:dyDescent="0.2">
      <c r="B16" s="189"/>
      <c r="C16" s="81">
        <v>7</v>
      </c>
      <c r="D16" s="303"/>
      <c r="E16" s="304"/>
      <c r="F16" s="303"/>
      <c r="G16" s="560"/>
      <c r="H16" s="561"/>
      <c r="I16" s="561"/>
      <c r="J16" s="561"/>
      <c r="K16" s="562"/>
      <c r="L16" s="192"/>
      <c r="M16" s="186"/>
    </row>
    <row r="17" spans="2:13" s="1" customFormat="1" ht="12.75" x14ac:dyDescent="0.2">
      <c r="B17" s="193"/>
      <c r="C17" s="81">
        <v>8</v>
      </c>
      <c r="D17" s="303"/>
      <c r="E17" s="304"/>
      <c r="F17" s="303"/>
      <c r="G17" s="560"/>
      <c r="H17" s="561"/>
      <c r="I17" s="561"/>
      <c r="J17" s="561"/>
      <c r="K17" s="562"/>
      <c r="L17" s="194"/>
      <c r="M17" s="186"/>
    </row>
    <row r="18" spans="2:13" s="1" customFormat="1" ht="12.75" x14ac:dyDescent="0.2">
      <c r="B18" s="193"/>
      <c r="C18" s="81">
        <v>9</v>
      </c>
      <c r="D18" s="303"/>
      <c r="E18" s="304"/>
      <c r="F18" s="303"/>
      <c r="G18" s="560"/>
      <c r="H18" s="561"/>
      <c r="I18" s="561"/>
      <c r="J18" s="561"/>
      <c r="K18" s="562"/>
      <c r="L18" s="197"/>
      <c r="M18" s="186"/>
    </row>
    <row r="19" spans="2:13" s="1" customFormat="1" ht="12.75" x14ac:dyDescent="0.2">
      <c r="B19" s="195"/>
      <c r="C19" s="81">
        <v>10</v>
      </c>
      <c r="D19" s="303"/>
      <c r="E19" s="304"/>
      <c r="F19" s="303"/>
      <c r="G19" s="560"/>
      <c r="H19" s="561"/>
      <c r="I19" s="561"/>
      <c r="J19" s="561"/>
      <c r="K19" s="562"/>
      <c r="L19" s="197"/>
      <c r="M19" s="186"/>
    </row>
    <row r="20" spans="2:13" x14ac:dyDescent="0.25">
      <c r="B20" s="196"/>
      <c r="C20" s="81">
        <v>11</v>
      </c>
      <c r="D20" s="303"/>
      <c r="E20" s="304"/>
      <c r="F20" s="303"/>
      <c r="G20" s="560"/>
      <c r="H20" s="561"/>
      <c r="I20" s="561"/>
      <c r="J20" s="561"/>
      <c r="K20" s="562"/>
      <c r="L20" s="197"/>
    </row>
    <row r="21" spans="2:13" x14ac:dyDescent="0.25">
      <c r="B21" s="196"/>
      <c r="C21" s="81">
        <v>12</v>
      </c>
      <c r="D21" s="303"/>
      <c r="E21" s="304"/>
      <c r="F21" s="303"/>
      <c r="G21" s="560"/>
      <c r="H21" s="561"/>
      <c r="I21" s="561"/>
      <c r="J21" s="561"/>
      <c r="K21" s="562"/>
      <c r="L21" s="197"/>
    </row>
    <row r="22" spans="2:13" x14ac:dyDescent="0.25">
      <c r="B22" s="196"/>
      <c r="C22" s="81">
        <v>13</v>
      </c>
      <c r="D22" s="303"/>
      <c r="E22" s="304"/>
      <c r="F22" s="303"/>
      <c r="G22" s="560"/>
      <c r="H22" s="561"/>
      <c r="I22" s="561"/>
      <c r="J22" s="561"/>
      <c r="K22" s="562"/>
      <c r="L22" s="197"/>
    </row>
    <row r="23" spans="2:13" x14ac:dyDescent="0.25">
      <c r="B23" s="196"/>
      <c r="C23" s="81">
        <v>14</v>
      </c>
      <c r="D23" s="303"/>
      <c r="E23" s="304"/>
      <c r="F23" s="303"/>
      <c r="G23" s="560"/>
      <c r="H23" s="561"/>
      <c r="I23" s="561"/>
      <c r="J23" s="561"/>
      <c r="K23" s="562"/>
      <c r="L23" s="197"/>
    </row>
    <row r="24" spans="2:13" x14ac:dyDescent="0.25">
      <c r="B24" s="196"/>
      <c r="C24" s="81">
        <v>15</v>
      </c>
      <c r="D24" s="303"/>
      <c r="E24" s="304"/>
      <c r="F24" s="303"/>
      <c r="G24" s="560"/>
      <c r="H24" s="561"/>
      <c r="I24" s="561"/>
      <c r="J24" s="561"/>
      <c r="K24" s="562"/>
      <c r="L24" s="197"/>
    </row>
    <row r="25" spans="2:13" x14ac:dyDescent="0.25">
      <c r="B25" s="196"/>
      <c r="C25" s="81">
        <v>16</v>
      </c>
      <c r="D25" s="303"/>
      <c r="E25" s="304"/>
      <c r="F25" s="303"/>
      <c r="G25" s="560"/>
      <c r="H25" s="561"/>
      <c r="I25" s="561"/>
      <c r="J25" s="561"/>
      <c r="K25" s="562"/>
      <c r="L25" s="197"/>
    </row>
    <row r="26" spans="2:13" x14ac:dyDescent="0.25">
      <c r="B26" s="196"/>
      <c r="C26" s="81">
        <v>17</v>
      </c>
      <c r="D26" s="303"/>
      <c r="E26" s="304"/>
      <c r="F26" s="303"/>
      <c r="G26" s="560"/>
      <c r="H26" s="561"/>
      <c r="I26" s="561"/>
      <c r="J26" s="561"/>
      <c r="K26" s="562"/>
      <c r="L26" s="197"/>
    </row>
    <row r="27" spans="2:13" x14ac:dyDescent="0.25">
      <c r="B27" s="196"/>
      <c r="C27" s="81">
        <v>18</v>
      </c>
      <c r="D27" s="303"/>
      <c r="E27" s="304"/>
      <c r="F27" s="303"/>
      <c r="G27" s="560"/>
      <c r="H27" s="561"/>
      <c r="I27" s="561"/>
      <c r="J27" s="561"/>
      <c r="K27" s="562"/>
      <c r="L27" s="197"/>
    </row>
    <row r="28" spans="2:13" x14ac:dyDescent="0.25">
      <c r="B28" s="196"/>
      <c r="C28" s="81">
        <v>19</v>
      </c>
      <c r="D28" s="303"/>
      <c r="E28" s="304"/>
      <c r="F28" s="303"/>
      <c r="G28" s="560"/>
      <c r="H28" s="561"/>
      <c r="I28" s="561"/>
      <c r="J28" s="561"/>
      <c r="K28" s="562"/>
      <c r="L28" s="197"/>
    </row>
    <row r="29" spans="2:13" x14ac:dyDescent="0.25">
      <c r="B29" s="196"/>
      <c r="C29" s="81">
        <v>20</v>
      </c>
      <c r="D29" s="303"/>
      <c r="E29" s="304"/>
      <c r="F29" s="303"/>
      <c r="G29" s="560"/>
      <c r="H29" s="561"/>
      <c r="I29" s="561"/>
      <c r="J29" s="561"/>
      <c r="K29" s="562"/>
      <c r="L29" s="197"/>
    </row>
    <row r="30" spans="2:13" ht="15.75" thickBot="1" x14ac:dyDescent="0.3">
      <c r="B30" s="204"/>
      <c r="C30" s="229"/>
      <c r="D30" s="229"/>
      <c r="E30" s="229"/>
      <c r="F30" s="229"/>
      <c r="G30" s="229"/>
      <c r="H30" s="229"/>
      <c r="I30" s="229"/>
      <c r="J30" s="229"/>
      <c r="K30" s="229"/>
      <c r="L30" s="198"/>
    </row>
  </sheetData>
  <sheetProtection algorithmName="SHA-512" hashValue="ndg282sNoW3C2qJjkvrxMtkVuR1LRWMI4UxVLC90/COI/lyeBgs0qqI5hrWIRnTnMYAcV+2bkbKwjZ2H7nRFnw==" saltValue="XorwBrPLJx1clFQXQmOnjg==" spinCount="100000" sheet="1" objects="1" scenarios="1" formatColumns="0"/>
  <mergeCells count="28">
    <mergeCell ref="G9:K9"/>
    <mergeCell ref="D8:K8"/>
    <mergeCell ref="C1:L1"/>
    <mergeCell ref="C2:L2"/>
    <mergeCell ref="E5:G5"/>
    <mergeCell ref="J5:K5"/>
    <mergeCell ref="E6:G6"/>
    <mergeCell ref="J6:K6"/>
    <mergeCell ref="G10:K10"/>
    <mergeCell ref="G11:K11"/>
    <mergeCell ref="G12:K12"/>
    <mergeCell ref="G13:K13"/>
    <mergeCell ref="G14:K14"/>
    <mergeCell ref="G15:K15"/>
    <mergeCell ref="G16:K16"/>
    <mergeCell ref="G17:K17"/>
    <mergeCell ref="G18:K18"/>
    <mergeCell ref="G19:K19"/>
    <mergeCell ref="G20:K20"/>
    <mergeCell ref="G21:K21"/>
    <mergeCell ref="G22:K22"/>
    <mergeCell ref="G23:K23"/>
    <mergeCell ref="G24:K24"/>
    <mergeCell ref="G25:K25"/>
    <mergeCell ref="G26:K26"/>
    <mergeCell ref="G27:K27"/>
    <mergeCell ref="G28:K28"/>
    <mergeCell ref="G29:K29"/>
  </mergeCells>
  <printOptions horizontalCentered="1"/>
  <pageMargins left="0.5" right="0.5" top="0.5" bottom="0.5" header="0.25" footer="0.2"/>
  <pageSetup orientation="landscape" r:id="rId1"/>
  <headerFooter>
    <oddHeader>&amp;R&amp;D &amp;T</oddHeader>
    <oddFooter>&amp;LForm version of 8/1/19&amp;RSchedule F - Detail of Rental of Property, Plant, and Equipment
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47625</xdr:colOff>
                    <xdr:row>1</xdr:row>
                    <xdr:rowOff>133350</xdr:rowOff>
                  </from>
                  <to>
                    <xdr:col>3</xdr:col>
                    <xdr:colOff>542925</xdr:colOff>
                    <xdr:row>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5"/>
  <sheetViews>
    <sheetView showGridLines="0" showRowColHeaders="0" zoomScaleNormal="100" zoomScaleSheetLayoutView="106" workbookViewId="0">
      <pane xSplit="8" ySplit="8" topLeftCell="I9" activePane="bottomRight" state="frozen"/>
      <selection activeCell="C10" sqref="C10"/>
      <selection pane="topRight" activeCell="C10" sqref="C10"/>
      <selection pane="bottomLeft" activeCell="C10" sqref="C10"/>
      <selection pane="bottomRight" activeCell="I10" sqref="I10"/>
    </sheetView>
  </sheetViews>
  <sheetFormatPr defaultRowHeight="15" x14ac:dyDescent="0.25"/>
  <cols>
    <col min="1" max="1" width="9.140625" style="17"/>
    <col min="2" max="2" width="1" style="17" customWidth="1"/>
    <col min="3" max="3" width="4.140625" style="17" customWidth="1"/>
    <col min="4" max="4" width="18" style="17" customWidth="1"/>
    <col min="5" max="5" width="20.28515625" style="17" customWidth="1"/>
    <col min="6" max="6" width="9.85546875" style="17" customWidth="1"/>
    <col min="7" max="7" width="11.85546875" style="17" customWidth="1"/>
    <col min="8" max="8" width="7.85546875" style="17" customWidth="1"/>
    <col min="9" max="9" width="21.28515625" style="17" customWidth="1"/>
    <col min="10" max="10" width="1.140625" style="17" customWidth="1"/>
    <col min="11" max="16384" width="9.140625" style="17"/>
  </cols>
  <sheetData>
    <row r="1" spans="2:12" x14ac:dyDescent="0.25">
      <c r="B1" s="571" t="s">
        <v>1</v>
      </c>
      <c r="C1" s="572"/>
      <c r="D1" s="572"/>
      <c r="E1" s="572"/>
      <c r="F1" s="572"/>
      <c r="G1" s="572"/>
      <c r="H1" s="572"/>
      <c r="I1" s="572"/>
      <c r="J1" s="573"/>
      <c r="K1" s="27"/>
      <c r="L1" s="27"/>
    </row>
    <row r="2" spans="2:12" ht="15.75" thickBot="1" x14ac:dyDescent="0.3">
      <c r="B2" s="574" t="s">
        <v>292</v>
      </c>
      <c r="C2" s="575"/>
      <c r="D2" s="575"/>
      <c r="E2" s="575"/>
      <c r="F2" s="575"/>
      <c r="G2" s="575"/>
      <c r="H2" s="575"/>
      <c r="I2" s="575"/>
      <c r="J2" s="576"/>
      <c r="K2" s="27"/>
      <c r="L2" s="27"/>
    </row>
    <row r="3" spans="2:12" ht="15.75" thickBot="1" x14ac:dyDescent="0.3">
      <c r="B3" s="70"/>
      <c r="C3" s="71"/>
      <c r="D3" s="71"/>
      <c r="E3" s="71"/>
      <c r="F3" s="71"/>
      <c r="G3" s="71"/>
      <c r="H3" s="71"/>
      <c r="I3" s="74" t="s">
        <v>181</v>
      </c>
      <c r="J3" s="73"/>
    </row>
    <row r="4" spans="2:12" ht="15.75" thickBot="1" x14ac:dyDescent="0.3">
      <c r="B4" s="19"/>
      <c r="C4" s="20"/>
      <c r="D4" s="20"/>
      <c r="E4" s="20"/>
      <c r="F4" s="20"/>
      <c r="G4" s="20"/>
      <c r="H4" s="20"/>
      <c r="I4" s="20"/>
      <c r="J4" s="18"/>
    </row>
    <row r="5" spans="2:12" ht="15.75" thickBot="1" x14ac:dyDescent="0.3">
      <c r="B5" s="19"/>
      <c r="C5" s="20"/>
      <c r="D5" s="9" t="s">
        <v>3</v>
      </c>
      <c r="E5" s="516">
        <f>Summary!E5</f>
        <v>0</v>
      </c>
      <c r="F5" s="517"/>
      <c r="G5" s="332"/>
      <c r="H5" s="331" t="s">
        <v>90</v>
      </c>
      <c r="I5" s="296">
        <f>Summary!M5</f>
        <v>0</v>
      </c>
      <c r="J5" s="18"/>
    </row>
    <row r="6" spans="2:12" ht="15.75" thickBot="1" x14ac:dyDescent="0.3">
      <c r="B6" s="19"/>
      <c r="C6" s="20"/>
      <c r="D6" s="9" t="s">
        <v>91</v>
      </c>
      <c r="E6" s="516">
        <f>Summary!E6</f>
        <v>0</v>
      </c>
      <c r="F6" s="517"/>
      <c r="G6" s="332"/>
      <c r="H6" s="331" t="s">
        <v>2</v>
      </c>
      <c r="I6" s="296">
        <f>Summary!M6</f>
        <v>0</v>
      </c>
      <c r="J6" s="18"/>
    </row>
    <row r="7" spans="2:12" ht="15.75" thickBot="1" x14ac:dyDescent="0.3">
      <c r="B7" s="19"/>
      <c r="C7" s="25"/>
      <c r="D7" s="25"/>
      <c r="E7" s="25"/>
      <c r="F7" s="25"/>
      <c r="G7" s="25"/>
      <c r="H7" s="25"/>
      <c r="I7" s="25"/>
      <c r="J7" s="18"/>
    </row>
    <row r="8" spans="2:12" ht="34.5" customHeight="1" thickBot="1" x14ac:dyDescent="0.3">
      <c r="B8" s="19"/>
      <c r="C8" s="87" t="s">
        <v>113</v>
      </c>
      <c r="D8" s="577" t="s">
        <v>300</v>
      </c>
      <c r="E8" s="578"/>
      <c r="F8" s="578"/>
      <c r="G8" s="578"/>
      <c r="H8" s="578"/>
      <c r="I8" s="289" t="s">
        <v>298</v>
      </c>
      <c r="J8" s="89"/>
    </row>
    <row r="9" spans="2:12" ht="15.75" thickBot="1" x14ac:dyDescent="0.3">
      <c r="B9" s="19"/>
      <c r="C9" s="85"/>
      <c r="D9" s="86" t="s">
        <v>299</v>
      </c>
      <c r="E9" s="86"/>
      <c r="F9" s="86"/>
      <c r="G9" s="86"/>
      <c r="H9" s="86"/>
      <c r="I9" s="290"/>
      <c r="J9" s="88"/>
    </row>
    <row r="10" spans="2:12" x14ac:dyDescent="0.25">
      <c r="B10" s="19"/>
      <c r="C10" s="79">
        <v>1</v>
      </c>
      <c r="D10" s="64" t="s">
        <v>67</v>
      </c>
      <c r="E10" s="21"/>
      <c r="F10" s="21"/>
      <c r="G10" s="21"/>
      <c r="H10" s="65"/>
      <c r="I10" s="300"/>
      <c r="J10" s="88"/>
    </row>
    <row r="11" spans="2:12" x14ac:dyDescent="0.25">
      <c r="B11" s="19"/>
      <c r="C11" s="79" t="s">
        <v>353</v>
      </c>
      <c r="D11" s="84" t="s">
        <v>356</v>
      </c>
      <c r="E11" s="23"/>
      <c r="F11" s="23"/>
      <c r="G11" s="23"/>
      <c r="H11" s="69"/>
      <c r="I11" s="298"/>
      <c r="J11" s="88"/>
    </row>
    <row r="12" spans="2:12" x14ac:dyDescent="0.25">
      <c r="B12" s="19"/>
      <c r="C12" s="79" t="s">
        <v>354</v>
      </c>
      <c r="D12" s="84" t="s">
        <v>355</v>
      </c>
      <c r="E12" s="23"/>
      <c r="F12" s="23"/>
      <c r="G12" s="23"/>
      <c r="H12" s="69"/>
      <c r="I12" s="298"/>
      <c r="J12" s="88"/>
    </row>
    <row r="13" spans="2:12" x14ac:dyDescent="0.25">
      <c r="B13" s="19"/>
      <c r="C13" s="68">
        <v>3</v>
      </c>
      <c r="D13" s="84" t="s">
        <v>68</v>
      </c>
      <c r="E13" s="23"/>
      <c r="F13" s="23"/>
      <c r="G13" s="23"/>
      <c r="H13" s="69"/>
      <c r="I13" s="298"/>
      <c r="J13" s="88"/>
    </row>
    <row r="14" spans="2:12" x14ac:dyDescent="0.25">
      <c r="B14" s="19"/>
      <c r="C14" s="68">
        <v>4</v>
      </c>
      <c r="D14" s="84" t="s">
        <v>69</v>
      </c>
      <c r="E14" s="23"/>
      <c r="F14" s="23"/>
      <c r="G14" s="23"/>
      <c r="H14" s="69"/>
      <c r="I14" s="298"/>
      <c r="J14" s="88"/>
    </row>
    <row r="15" spans="2:12" x14ac:dyDescent="0.25">
      <c r="B15" s="19"/>
      <c r="C15" s="68">
        <v>5</v>
      </c>
      <c r="D15" s="84" t="s">
        <v>189</v>
      </c>
      <c r="E15" s="23"/>
      <c r="F15" s="23"/>
      <c r="G15" s="23"/>
      <c r="H15" s="69"/>
      <c r="I15" s="298"/>
      <c r="J15" s="88"/>
    </row>
    <row r="16" spans="2:12" x14ac:dyDescent="0.25">
      <c r="B16" s="19"/>
      <c r="C16" s="68">
        <v>6</v>
      </c>
      <c r="D16" s="84" t="s">
        <v>71</v>
      </c>
      <c r="E16" s="23"/>
      <c r="F16" s="23"/>
      <c r="G16" s="23"/>
      <c r="H16" s="69"/>
      <c r="I16" s="298"/>
      <c r="J16" s="88"/>
    </row>
    <row r="17" spans="2:10" x14ac:dyDescent="0.25">
      <c r="B17" s="19"/>
      <c r="C17" s="68">
        <v>7</v>
      </c>
      <c r="D17" s="84" t="s">
        <v>70</v>
      </c>
      <c r="E17" s="23"/>
      <c r="F17" s="23"/>
      <c r="G17" s="23"/>
      <c r="H17" s="69"/>
      <c r="I17" s="298"/>
      <c r="J17" s="88"/>
    </row>
    <row r="18" spans="2:10" x14ac:dyDescent="0.25">
      <c r="B18" s="19"/>
      <c r="C18" s="170">
        <v>8</v>
      </c>
      <c r="D18" s="171"/>
      <c r="E18" s="172" t="s">
        <v>72</v>
      </c>
      <c r="F18" s="173"/>
      <c r="G18" s="173"/>
      <c r="H18" s="174"/>
      <c r="I18" s="175">
        <f>SUM(I10:I17)</f>
        <v>0</v>
      </c>
      <c r="J18" s="88"/>
    </row>
    <row r="19" spans="2:10" x14ac:dyDescent="0.25">
      <c r="B19" s="19"/>
      <c r="C19" s="68">
        <v>9</v>
      </c>
      <c r="D19" s="84" t="s">
        <v>73</v>
      </c>
      <c r="E19" s="23"/>
      <c r="F19" s="23"/>
      <c r="G19" s="23"/>
      <c r="H19" s="69"/>
      <c r="I19" s="223"/>
      <c r="J19" s="88"/>
    </row>
    <row r="20" spans="2:10" x14ac:dyDescent="0.25">
      <c r="B20" s="19"/>
      <c r="C20" s="68">
        <v>10</v>
      </c>
      <c r="D20" s="84" t="s">
        <v>74</v>
      </c>
      <c r="E20" s="23"/>
      <c r="F20" s="23"/>
      <c r="G20" s="23"/>
      <c r="H20" s="69"/>
      <c r="I20" s="299"/>
      <c r="J20" s="88"/>
    </row>
    <row r="21" spans="2:10" x14ac:dyDescent="0.25">
      <c r="B21" s="19"/>
      <c r="C21" s="68">
        <v>11</v>
      </c>
      <c r="D21" s="84" t="s">
        <v>202</v>
      </c>
      <c r="E21" s="23"/>
      <c r="F21" s="23"/>
      <c r="G21" s="23"/>
      <c r="H21" s="69"/>
      <c r="I21" s="299"/>
      <c r="J21" s="88"/>
    </row>
    <row r="22" spans="2:10" x14ac:dyDescent="0.25">
      <c r="B22" s="19"/>
      <c r="C22" s="68">
        <v>12</v>
      </c>
      <c r="D22" s="84" t="s">
        <v>203</v>
      </c>
      <c r="E22" s="23"/>
      <c r="F22" s="23"/>
      <c r="G22" s="23"/>
      <c r="H22" s="69"/>
      <c r="I22" s="299"/>
      <c r="J22" s="88"/>
    </row>
    <row r="23" spans="2:10" x14ac:dyDescent="0.25">
      <c r="B23" s="19"/>
      <c r="C23" s="68">
        <v>13</v>
      </c>
      <c r="D23" s="84" t="s">
        <v>204</v>
      </c>
      <c r="E23" s="23"/>
      <c r="F23" s="23"/>
      <c r="G23" s="23"/>
      <c r="H23" s="69"/>
      <c r="I23" s="299"/>
      <c r="J23" s="88"/>
    </row>
    <row r="24" spans="2:10" x14ac:dyDescent="0.25">
      <c r="B24" s="19"/>
      <c r="C24" s="68">
        <v>14</v>
      </c>
      <c r="D24" s="84" t="s">
        <v>205</v>
      </c>
      <c r="E24" s="23"/>
      <c r="F24" s="23"/>
      <c r="G24" s="23"/>
      <c r="H24" s="69"/>
      <c r="I24" s="299"/>
      <c r="J24" s="88"/>
    </row>
    <row r="25" spans="2:10" x14ac:dyDescent="0.25">
      <c r="B25" s="19"/>
      <c r="C25" s="68">
        <v>15</v>
      </c>
      <c r="D25" s="84" t="s">
        <v>206</v>
      </c>
      <c r="E25" s="23"/>
      <c r="F25" s="23"/>
      <c r="G25" s="23"/>
      <c r="H25" s="69"/>
      <c r="I25" s="299"/>
      <c r="J25" s="88"/>
    </row>
    <row r="26" spans="2:10" x14ac:dyDescent="0.25">
      <c r="B26" s="19"/>
      <c r="C26" s="68">
        <v>16</v>
      </c>
      <c r="D26" s="84" t="s">
        <v>207</v>
      </c>
      <c r="E26" s="23"/>
      <c r="F26" s="23"/>
      <c r="G26" s="23"/>
      <c r="H26" s="69"/>
      <c r="I26" s="299"/>
      <c r="J26" s="88"/>
    </row>
    <row r="27" spans="2:10" x14ac:dyDescent="0.25">
      <c r="B27" s="19"/>
      <c r="C27" s="68">
        <v>17</v>
      </c>
      <c r="D27" s="84" t="s">
        <v>369</v>
      </c>
      <c r="E27" s="23"/>
      <c r="F27" s="23"/>
      <c r="G27" s="23"/>
      <c r="H27" s="69"/>
      <c r="I27" s="299"/>
      <c r="J27" s="88"/>
    </row>
    <row r="28" spans="2:10" x14ac:dyDescent="0.25">
      <c r="B28" s="19"/>
      <c r="C28" s="170">
        <v>18</v>
      </c>
      <c r="D28" s="171"/>
      <c r="E28" s="172" t="s">
        <v>75</v>
      </c>
      <c r="F28" s="173"/>
      <c r="G28" s="173"/>
      <c r="H28" s="174"/>
      <c r="I28" s="175">
        <f>SUM(I20:I27)</f>
        <v>0</v>
      </c>
      <c r="J28" s="88"/>
    </row>
    <row r="29" spans="2:10" x14ac:dyDescent="0.25">
      <c r="B29" s="19"/>
      <c r="C29" s="68">
        <v>19</v>
      </c>
      <c r="D29" s="84" t="s">
        <v>184</v>
      </c>
      <c r="E29" s="23"/>
      <c r="F29" s="23"/>
      <c r="G29" s="23"/>
      <c r="H29" s="69"/>
      <c r="I29" s="298"/>
      <c r="J29" s="88"/>
    </row>
    <row r="30" spans="2:10" x14ac:dyDescent="0.25">
      <c r="B30" s="19"/>
      <c r="C30" s="68">
        <v>20</v>
      </c>
      <c r="D30" s="84" t="s">
        <v>185</v>
      </c>
      <c r="E30" s="23"/>
      <c r="F30" s="23"/>
      <c r="G30" s="23"/>
      <c r="H30" s="69"/>
      <c r="I30" s="298"/>
      <c r="J30" s="88"/>
    </row>
    <row r="31" spans="2:10" x14ac:dyDescent="0.25">
      <c r="B31" s="19"/>
      <c r="C31" s="68">
        <v>21</v>
      </c>
      <c r="D31" s="84" t="s">
        <v>188</v>
      </c>
      <c r="E31" s="23"/>
      <c r="F31" s="23"/>
      <c r="G31" s="23"/>
      <c r="H31" s="69"/>
      <c r="I31" s="298"/>
      <c r="J31" s="88"/>
    </row>
    <row r="32" spans="2:10" x14ac:dyDescent="0.25">
      <c r="B32" s="19"/>
      <c r="C32" s="170">
        <v>22</v>
      </c>
      <c r="D32" s="171"/>
      <c r="E32" s="172" t="s">
        <v>208</v>
      </c>
      <c r="F32" s="173"/>
      <c r="G32" s="173"/>
      <c r="H32" s="174"/>
      <c r="I32" s="175">
        <f>I28+SUM(I29:I31)</f>
        <v>0</v>
      </c>
      <c r="J32" s="88"/>
    </row>
    <row r="33" spans="2:10" ht="15.75" thickBot="1" x14ac:dyDescent="0.3">
      <c r="B33" s="19"/>
      <c r="C33" s="176">
        <v>23</v>
      </c>
      <c r="D33" s="171" t="s">
        <v>76</v>
      </c>
      <c r="E33" s="173"/>
      <c r="F33" s="173"/>
      <c r="G33" s="173"/>
      <c r="H33" s="174"/>
      <c r="I33" s="175">
        <f>I18+I32</f>
        <v>0</v>
      </c>
      <c r="J33" s="88"/>
    </row>
    <row r="34" spans="2:10" ht="15.75" thickBot="1" x14ac:dyDescent="0.3">
      <c r="B34" s="19"/>
      <c r="C34" s="16"/>
      <c r="D34" s="20"/>
      <c r="E34" s="20"/>
      <c r="F34" s="20"/>
      <c r="G34" s="20"/>
      <c r="H34" s="20"/>
      <c r="I34" s="20"/>
      <c r="J34" s="88"/>
    </row>
    <row r="35" spans="2:10" ht="15.75" thickBot="1" x14ac:dyDescent="0.3">
      <c r="B35" s="19"/>
      <c r="C35" s="85"/>
      <c r="D35" s="86" t="s">
        <v>77</v>
      </c>
      <c r="E35" s="86"/>
      <c r="F35" s="86"/>
      <c r="G35" s="86"/>
      <c r="H35" s="86"/>
      <c r="I35" s="290"/>
      <c r="J35" s="88"/>
    </row>
    <row r="36" spans="2:10" x14ac:dyDescent="0.25">
      <c r="B36" s="19"/>
      <c r="C36" s="72">
        <v>24</v>
      </c>
      <c r="D36" s="64" t="s">
        <v>78</v>
      </c>
      <c r="E36" s="21"/>
      <c r="F36" s="21"/>
      <c r="G36" s="21"/>
      <c r="H36" s="65"/>
      <c r="I36" s="300"/>
      <c r="J36" s="88"/>
    </row>
    <row r="37" spans="2:10" x14ac:dyDescent="0.25">
      <c r="B37" s="19"/>
      <c r="C37" s="68">
        <v>25</v>
      </c>
      <c r="D37" s="84" t="s">
        <v>79</v>
      </c>
      <c r="E37" s="23"/>
      <c r="F37" s="23"/>
      <c r="G37" s="23"/>
      <c r="H37" s="69"/>
      <c r="I37" s="298"/>
      <c r="J37" s="88"/>
    </row>
    <row r="38" spans="2:10" x14ac:dyDescent="0.25">
      <c r="B38" s="19"/>
      <c r="C38" s="68">
        <v>26</v>
      </c>
      <c r="D38" s="84" t="s">
        <v>80</v>
      </c>
      <c r="E38" s="23"/>
      <c r="F38" s="23"/>
      <c r="G38" s="23"/>
      <c r="H38" s="69"/>
      <c r="I38" s="298"/>
      <c r="J38" s="88"/>
    </row>
    <row r="39" spans="2:10" x14ac:dyDescent="0.25">
      <c r="B39" s="19"/>
      <c r="C39" s="68">
        <v>27</v>
      </c>
      <c r="D39" s="218" t="s">
        <v>187</v>
      </c>
      <c r="E39" s="23"/>
      <c r="F39" s="23"/>
      <c r="G39" s="23"/>
      <c r="H39" s="69"/>
      <c r="I39" s="298"/>
      <c r="J39" s="88"/>
    </row>
    <row r="40" spans="2:10" x14ac:dyDescent="0.25">
      <c r="B40" s="19"/>
      <c r="C40" s="68">
        <v>28</v>
      </c>
      <c r="D40" s="84" t="s">
        <v>81</v>
      </c>
      <c r="E40" s="23"/>
      <c r="F40" s="23"/>
      <c r="G40" s="23"/>
      <c r="H40" s="69"/>
      <c r="I40" s="298"/>
      <c r="J40" s="88"/>
    </row>
    <row r="41" spans="2:10" x14ac:dyDescent="0.25">
      <c r="B41" s="19"/>
      <c r="C41" s="170">
        <v>29</v>
      </c>
      <c r="D41" s="171"/>
      <c r="E41" s="173" t="s">
        <v>182</v>
      </c>
      <c r="F41" s="173"/>
      <c r="G41" s="173"/>
      <c r="H41" s="174"/>
      <c r="I41" s="175">
        <f>SUM(I36:I40)</f>
        <v>0</v>
      </c>
      <c r="J41" s="88"/>
    </row>
    <row r="42" spans="2:10" x14ac:dyDescent="0.25">
      <c r="B42" s="19"/>
      <c r="C42" s="170"/>
      <c r="D42" s="171" t="s">
        <v>290</v>
      </c>
      <c r="E42" s="173"/>
      <c r="F42" s="173"/>
      <c r="G42" s="173"/>
      <c r="H42" s="174"/>
      <c r="I42" s="175"/>
      <c r="J42" s="88"/>
    </row>
    <row r="43" spans="2:10" x14ac:dyDescent="0.25">
      <c r="B43" s="19"/>
      <c r="C43" s="68">
        <v>30</v>
      </c>
      <c r="D43" s="84" t="s">
        <v>82</v>
      </c>
      <c r="E43" s="23"/>
      <c r="F43" s="23"/>
      <c r="G43" s="23"/>
      <c r="H43" s="69"/>
      <c r="I43" s="298"/>
      <c r="J43" s="88"/>
    </row>
    <row r="44" spans="2:10" x14ac:dyDescent="0.25">
      <c r="B44" s="19"/>
      <c r="C44" s="68">
        <v>31</v>
      </c>
      <c r="D44" s="84" t="s">
        <v>79</v>
      </c>
      <c r="E44" s="23"/>
      <c r="F44" s="23"/>
      <c r="G44" s="23"/>
      <c r="H44" s="69"/>
      <c r="I44" s="298"/>
      <c r="J44" s="88"/>
    </row>
    <row r="45" spans="2:10" x14ac:dyDescent="0.25">
      <c r="B45" s="19"/>
      <c r="C45" s="68">
        <v>32</v>
      </c>
      <c r="D45" s="20" t="s">
        <v>186</v>
      </c>
      <c r="E45" s="23"/>
      <c r="F45" s="23"/>
      <c r="G45" s="23"/>
      <c r="H45" s="69"/>
      <c r="I45" s="298"/>
      <c r="J45" s="88"/>
    </row>
    <row r="46" spans="2:10" x14ac:dyDescent="0.25">
      <c r="B46" s="19"/>
      <c r="C46" s="68">
        <v>33</v>
      </c>
      <c r="D46" s="84" t="s">
        <v>209</v>
      </c>
      <c r="E46" s="23"/>
      <c r="F46" s="23"/>
      <c r="G46" s="23"/>
      <c r="H46" s="69"/>
      <c r="I46" s="298"/>
      <c r="J46" s="88"/>
    </row>
    <row r="47" spans="2:10" x14ac:dyDescent="0.25">
      <c r="B47" s="19"/>
      <c r="C47" s="170">
        <v>34</v>
      </c>
      <c r="D47" s="171"/>
      <c r="E47" s="173" t="s">
        <v>289</v>
      </c>
      <c r="F47" s="173"/>
      <c r="G47" s="173"/>
      <c r="H47" s="174"/>
      <c r="I47" s="175">
        <f>SUM(I43:I46)</f>
        <v>0</v>
      </c>
      <c r="J47" s="88"/>
    </row>
    <row r="48" spans="2:10" ht="15.75" thickBot="1" x14ac:dyDescent="0.3">
      <c r="B48" s="19"/>
      <c r="C48" s="170">
        <v>35</v>
      </c>
      <c r="D48" s="171" t="s">
        <v>83</v>
      </c>
      <c r="E48" s="173"/>
      <c r="F48" s="173"/>
      <c r="G48" s="173"/>
      <c r="H48" s="174"/>
      <c r="I48" s="175">
        <f>I41+I47</f>
        <v>0</v>
      </c>
      <c r="J48" s="88"/>
    </row>
    <row r="49" spans="2:10" ht="15.75" thickBot="1" x14ac:dyDescent="0.3">
      <c r="B49" s="19"/>
      <c r="C49" s="90"/>
      <c r="D49" s="86" t="s">
        <v>84</v>
      </c>
      <c r="E49" s="86"/>
      <c r="F49" s="86"/>
      <c r="G49" s="86"/>
      <c r="H49" s="86"/>
      <c r="I49" s="91"/>
      <c r="J49" s="88"/>
    </row>
    <row r="50" spans="2:10" x14ac:dyDescent="0.25">
      <c r="B50" s="19"/>
      <c r="C50" s="68">
        <v>36</v>
      </c>
      <c r="D50" s="84" t="s">
        <v>85</v>
      </c>
      <c r="E50" s="23"/>
      <c r="F50" s="23"/>
      <c r="G50" s="23"/>
      <c r="H50" s="69"/>
      <c r="I50" s="298"/>
      <c r="J50" s="88"/>
    </row>
    <row r="51" spans="2:10" x14ac:dyDescent="0.25">
      <c r="B51" s="19"/>
      <c r="C51" s="68">
        <v>37</v>
      </c>
      <c r="D51" s="84" t="s">
        <v>86</v>
      </c>
      <c r="E51" s="23"/>
      <c r="F51" s="23"/>
      <c r="G51" s="23"/>
      <c r="H51" s="69"/>
      <c r="I51" s="298"/>
      <c r="J51" s="88"/>
    </row>
    <row r="52" spans="2:10" x14ac:dyDescent="0.25">
      <c r="B52" s="19"/>
      <c r="C52" s="68">
        <v>38</v>
      </c>
      <c r="D52" s="84" t="s">
        <v>180</v>
      </c>
      <c r="E52" s="23"/>
      <c r="F52" s="23"/>
      <c r="G52" s="23"/>
      <c r="H52" s="69"/>
      <c r="I52" s="298"/>
      <c r="J52" s="88"/>
    </row>
    <row r="53" spans="2:10" x14ac:dyDescent="0.25">
      <c r="B53" s="19"/>
      <c r="C53" s="170">
        <v>39</v>
      </c>
      <c r="D53" s="171"/>
      <c r="E53" s="173" t="s">
        <v>87</v>
      </c>
      <c r="F53" s="173"/>
      <c r="G53" s="173"/>
      <c r="H53" s="174"/>
      <c r="I53" s="175">
        <f>SUM(I50:I52)</f>
        <v>0</v>
      </c>
      <c r="J53" s="88"/>
    </row>
    <row r="54" spans="2:10" ht="15.75" thickBot="1" x14ac:dyDescent="0.3">
      <c r="B54" s="19"/>
      <c r="C54" s="206">
        <v>40</v>
      </c>
      <c r="D54" s="207" t="s">
        <v>88</v>
      </c>
      <c r="E54" s="208"/>
      <c r="F54" s="208"/>
      <c r="G54" s="208"/>
      <c r="H54" s="209"/>
      <c r="I54" s="210">
        <f>I48+I53</f>
        <v>0</v>
      </c>
      <c r="J54" s="88"/>
    </row>
    <row r="55" spans="2:10" ht="9" customHeight="1" thickBot="1" x14ac:dyDescent="0.3">
      <c r="B55" s="24"/>
      <c r="C55" s="25"/>
      <c r="D55" s="25"/>
      <c r="E55" s="25"/>
      <c r="F55" s="25"/>
      <c r="G55" s="25"/>
      <c r="H55" s="25"/>
      <c r="I55" s="25"/>
      <c r="J55" s="26"/>
    </row>
  </sheetData>
  <sheetProtection algorithmName="SHA-512" hashValue="1G6q80rbII6SQbm0NIZeROx4yqdNuM7TgoPZeN8/Rln8jpXgUbqTVKLRYvLZrpGjIYobPfK1CksaKWdBg4i3cw==" saltValue="B51664GmRvXSQ5soIbDWnw==" spinCount="100000" sheet="1" objects="1" scenarios="1" formatColumns="0"/>
  <sortState ref="D14:D15">
    <sortCondition descending="1" ref="D14"/>
  </sortState>
  <mergeCells count="5">
    <mergeCell ref="B1:J1"/>
    <mergeCell ref="B2:J2"/>
    <mergeCell ref="E5:F5"/>
    <mergeCell ref="E6:F6"/>
    <mergeCell ref="D8:H8"/>
  </mergeCells>
  <pageMargins left="0.5" right="0.5" top="0.5" bottom="0.5" header="0.25" footer="0.2"/>
  <pageSetup orientation="portrait" r:id="rId1"/>
  <headerFooter>
    <oddHeader>&amp;R&amp;D &amp;T</oddHeader>
    <oddFooter>&amp;LForm version of 8/1/19&amp;RSchedule G - Balance Sheet
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20D15AED0ADE4794A6DE2D9AA0A066" ma:contentTypeVersion="0" ma:contentTypeDescription="Create a new document." ma:contentTypeScope="" ma:versionID="6531ebe219340b96f26db57eab5b8287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37940F-A71B-4B0F-AB42-6C636E0746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3CA5597-34B4-46EC-AC23-1F68F053DC54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FB21CB3-1E8D-45BF-905D-03766CC8BA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18</vt:i4>
      </vt:variant>
    </vt:vector>
  </HeadingPairs>
  <TitlesOfParts>
    <vt:vector size="30" baseType="lpstr">
      <vt:lpstr>Summary</vt:lpstr>
      <vt:lpstr>Statistics</vt:lpstr>
      <vt:lpstr>Schedule A - Revenue</vt:lpstr>
      <vt:lpstr>Schedule B - Adjustments</vt:lpstr>
      <vt:lpstr>Schedule C - Allowed Cost</vt:lpstr>
      <vt:lpstr>Schedule D - Depreciation</vt:lpstr>
      <vt:lpstr>Schedule E - Related Parties</vt:lpstr>
      <vt:lpstr>Schedule F - Rental</vt:lpstr>
      <vt:lpstr>Schedule G - Balance Sheet</vt:lpstr>
      <vt:lpstr>Schedule H - Home Office</vt:lpstr>
      <vt:lpstr>Certification</vt:lpstr>
      <vt:lpstr>Additional Information</vt:lpstr>
      <vt:lpstr>'Additional Information'!Print_Area</vt:lpstr>
      <vt:lpstr>Certification!Print_Area</vt:lpstr>
      <vt:lpstr>'Schedule A - Revenue'!Print_Area</vt:lpstr>
      <vt:lpstr>'Schedule B - Adjustments'!Print_Area</vt:lpstr>
      <vt:lpstr>'Schedule C - Allowed Cost'!Print_Area</vt:lpstr>
      <vt:lpstr>'Schedule D - Depreciation'!Print_Area</vt:lpstr>
      <vt:lpstr>'Schedule E - Related Parties'!Print_Area</vt:lpstr>
      <vt:lpstr>'Schedule F - Rental'!Print_Area</vt:lpstr>
      <vt:lpstr>'Schedule G - Balance Sheet'!Print_Area</vt:lpstr>
      <vt:lpstr>'Schedule H - Home Office'!Print_Area</vt:lpstr>
      <vt:lpstr>Statistics!Print_Area</vt:lpstr>
      <vt:lpstr>Summary!Print_Area</vt:lpstr>
      <vt:lpstr>'Additional Information'!Print_Titles</vt:lpstr>
      <vt:lpstr>'Schedule A - Revenue'!Print_Titles</vt:lpstr>
      <vt:lpstr>'Schedule B - Adjustments'!Print_Titles</vt:lpstr>
      <vt:lpstr>'Schedule C - Allowed Cost'!Print_Titles</vt:lpstr>
      <vt:lpstr>'Schedule G - Balance Sheet'!Print_Titles</vt:lpstr>
      <vt:lpstr>'Schedule H - Home Office'!Print_Titles</vt:lpstr>
    </vt:vector>
  </TitlesOfParts>
  <Company>Xerox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Ryan, Susan J</dc:creator>
  <cp:lastModifiedBy>ANDREWS, JOHN A</cp:lastModifiedBy>
  <cp:lastPrinted>2019-08-05T20:29:49Z</cp:lastPrinted>
  <dcterms:created xsi:type="dcterms:W3CDTF">2017-04-12T16:24:19Z</dcterms:created>
  <dcterms:modified xsi:type="dcterms:W3CDTF">2019-08-05T20:30:02Z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0x0101007920D15AED0ADE4794A6DE2D9AA0A066</vt:lpwstr>
  </property>
</Properties>
</file>