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IMBURSEMENTS\Fee For Service\ICFIID\Rates\FY2023 Rates\July 2023 Rates\July 2023 COVID Rates\Final Version\"/>
    </mc:Choice>
  </mc:AlternateContent>
  <xr:revisionPtr revIDLastSave="0" documentId="8_{3C3B946E-1A5A-4D0A-9A29-2F40F4489235}" xr6:coauthVersionLast="47" xr6:coauthVersionMax="47" xr10:uidLastSave="{00000000-0000-0000-0000-000000000000}"/>
  <bookViews>
    <workbookView xWindow="-120" yWindow="-120" windowWidth="29040" windowHeight="15840" xr2:uid="{76D33B53-8912-4FC9-93C8-FCEAB3D82E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65" i="1"/>
  <c r="F64" i="1"/>
  <c r="F63" i="1"/>
  <c r="F60" i="1"/>
  <c r="F59" i="1"/>
  <c r="F58" i="1"/>
  <c r="F54" i="1"/>
  <c r="F53" i="1"/>
  <c r="F52" i="1"/>
  <c r="F48" i="1"/>
  <c r="F47" i="1"/>
  <c r="F46" i="1"/>
  <c r="F42" i="1"/>
  <c r="F41" i="1"/>
  <c r="F40" i="1"/>
  <c r="F39" i="1"/>
  <c r="F36" i="1"/>
  <c r="F35" i="1"/>
  <c r="F34" i="1"/>
  <c r="F33" i="1"/>
  <c r="F30" i="1"/>
  <c r="F29" i="1"/>
  <c r="F28" i="1"/>
  <c r="F27" i="1"/>
  <c r="F24" i="1"/>
  <c r="F23" i="1"/>
  <c r="F22" i="1"/>
  <c r="F21" i="1"/>
  <c r="F18" i="1"/>
  <c r="F17" i="1"/>
  <c r="F16" i="1"/>
  <c r="F15" i="1"/>
  <c r="F12" i="1"/>
  <c r="F11" i="1"/>
  <c r="R10" i="1"/>
  <c r="F10" i="1"/>
  <c r="R9" i="1"/>
  <c r="F9" i="1"/>
  <c r="F7" i="1"/>
  <c r="F6" i="1"/>
  <c r="F5" i="1"/>
  <c r="F4" i="1"/>
  <c r="F3" i="1"/>
  <c r="F32" i="1" l="1"/>
  <c r="F62" i="1"/>
  <c r="F20" i="1"/>
  <c r="F50" i="1"/>
  <c r="F38" i="1"/>
  <c r="F26" i="1"/>
  <c r="F68" i="1"/>
  <c r="F56" i="1"/>
  <c r="F14" i="1"/>
  <c r="F44" i="1"/>
  <c r="F74" i="1"/>
  <c r="F67" i="1"/>
  <c r="J3" i="1"/>
  <c r="L3" i="1" s="1"/>
  <c r="M3" i="1" s="1"/>
  <c r="N3" i="1" s="1"/>
  <c r="F13" i="1"/>
  <c r="F19" i="1"/>
  <c r="F25" i="1"/>
  <c r="F31" i="1"/>
  <c r="F37" i="1"/>
  <c r="F45" i="1"/>
  <c r="F51" i="1"/>
  <c r="F57" i="1"/>
  <c r="F61" i="1"/>
  <c r="F71" i="1"/>
  <c r="F55" i="1"/>
  <c r="F43" i="1"/>
  <c r="F49" i="1"/>
  <c r="F73" i="1"/>
  <c r="F66" i="1"/>
  <c r="F70" i="1"/>
  <c r="F72" i="1"/>
  <c r="F8" i="1" l="1"/>
  <c r="J74" i="1"/>
  <c r="L74" i="1" s="1"/>
  <c r="M74" i="1" s="1"/>
  <c r="N74" i="1" s="1"/>
  <c r="J72" i="1"/>
  <c r="L72" i="1" s="1"/>
  <c r="M72" i="1" s="1"/>
  <c r="N72" i="1" s="1"/>
  <c r="J70" i="1"/>
  <c r="L70" i="1" s="1"/>
  <c r="M70" i="1" s="1"/>
  <c r="N70" i="1" s="1"/>
  <c r="J68" i="1"/>
  <c r="L68" i="1" s="1"/>
  <c r="M68" i="1" s="1"/>
  <c r="N68" i="1" s="1"/>
  <c r="J66" i="1"/>
  <c r="L66" i="1" s="1"/>
  <c r="M66" i="1" s="1"/>
  <c r="N66" i="1" s="1"/>
  <c r="J64" i="1"/>
  <c r="L64" i="1" s="1"/>
  <c r="M64" i="1" s="1"/>
  <c r="N64" i="1" s="1"/>
  <c r="J62" i="1"/>
  <c r="L62" i="1" s="1"/>
  <c r="M62" i="1" s="1"/>
  <c r="N62" i="1" s="1"/>
  <c r="J60" i="1"/>
  <c r="L60" i="1" s="1"/>
  <c r="M60" i="1" s="1"/>
  <c r="N60" i="1" s="1"/>
  <c r="J58" i="1"/>
  <c r="L58" i="1" s="1"/>
  <c r="M58" i="1" s="1"/>
  <c r="N58" i="1" s="1"/>
  <c r="J56" i="1"/>
  <c r="L56" i="1" s="1"/>
  <c r="M56" i="1" s="1"/>
  <c r="N56" i="1" s="1"/>
  <c r="J54" i="1"/>
  <c r="L54" i="1" s="1"/>
  <c r="M54" i="1" s="1"/>
  <c r="N54" i="1" s="1"/>
  <c r="J52" i="1"/>
  <c r="L52" i="1" s="1"/>
  <c r="M52" i="1" s="1"/>
  <c r="N52" i="1" s="1"/>
  <c r="J50" i="1"/>
  <c r="L50" i="1" s="1"/>
  <c r="M50" i="1" s="1"/>
  <c r="N50" i="1" s="1"/>
  <c r="J48" i="1"/>
  <c r="L48" i="1" s="1"/>
  <c r="M48" i="1" s="1"/>
  <c r="N48" i="1" s="1"/>
  <c r="J46" i="1"/>
  <c r="L46" i="1" s="1"/>
  <c r="M46" i="1" s="1"/>
  <c r="N46" i="1" s="1"/>
  <c r="J44" i="1"/>
  <c r="L44" i="1" s="1"/>
  <c r="M44" i="1" s="1"/>
  <c r="N44" i="1" s="1"/>
  <c r="J42" i="1"/>
  <c r="L42" i="1" s="1"/>
  <c r="M42" i="1" s="1"/>
  <c r="N42" i="1" s="1"/>
  <c r="J40" i="1"/>
  <c r="L40" i="1" s="1"/>
  <c r="M40" i="1" s="1"/>
  <c r="N40" i="1" s="1"/>
  <c r="J38" i="1"/>
  <c r="L38" i="1" s="1"/>
  <c r="M38" i="1" s="1"/>
  <c r="N38" i="1" s="1"/>
  <c r="J36" i="1"/>
  <c r="L36" i="1" s="1"/>
  <c r="M36" i="1" s="1"/>
  <c r="N36" i="1" s="1"/>
  <c r="J34" i="1"/>
  <c r="L34" i="1" s="1"/>
  <c r="M34" i="1" s="1"/>
  <c r="N34" i="1" s="1"/>
  <c r="J32" i="1"/>
  <c r="L32" i="1" s="1"/>
  <c r="M32" i="1" s="1"/>
  <c r="N32" i="1" s="1"/>
  <c r="J30" i="1"/>
  <c r="L30" i="1" s="1"/>
  <c r="M30" i="1" s="1"/>
  <c r="N30" i="1" s="1"/>
  <c r="J28" i="1"/>
  <c r="L28" i="1" s="1"/>
  <c r="M28" i="1" s="1"/>
  <c r="N28" i="1" s="1"/>
  <c r="J26" i="1"/>
  <c r="L26" i="1" s="1"/>
  <c r="M26" i="1" s="1"/>
  <c r="N26" i="1" s="1"/>
  <c r="J24" i="1"/>
  <c r="L24" i="1" s="1"/>
  <c r="M24" i="1" s="1"/>
  <c r="N24" i="1" s="1"/>
  <c r="J22" i="1"/>
  <c r="L22" i="1" s="1"/>
  <c r="M22" i="1" s="1"/>
  <c r="N22" i="1" s="1"/>
  <c r="J20" i="1"/>
  <c r="L20" i="1" s="1"/>
  <c r="M20" i="1" s="1"/>
  <c r="N20" i="1" s="1"/>
  <c r="J18" i="1"/>
  <c r="L18" i="1" s="1"/>
  <c r="M18" i="1" s="1"/>
  <c r="N18" i="1" s="1"/>
  <c r="J16" i="1"/>
  <c r="L16" i="1" s="1"/>
  <c r="M16" i="1" s="1"/>
  <c r="N16" i="1" s="1"/>
  <c r="J14" i="1"/>
  <c r="L14" i="1" s="1"/>
  <c r="M14" i="1" s="1"/>
  <c r="N14" i="1" s="1"/>
  <c r="J12" i="1"/>
  <c r="L12" i="1" s="1"/>
  <c r="M12" i="1" s="1"/>
  <c r="N12" i="1" s="1"/>
  <c r="J10" i="1"/>
  <c r="L10" i="1" s="1"/>
  <c r="M10" i="1" s="1"/>
  <c r="N10" i="1" s="1"/>
  <c r="J8" i="1"/>
  <c r="J6" i="1"/>
  <c r="L6" i="1" s="1"/>
  <c r="M6" i="1" s="1"/>
  <c r="N6" i="1" s="1"/>
  <c r="J4" i="1"/>
  <c r="L4" i="1" s="1"/>
  <c r="M4" i="1" s="1"/>
  <c r="N4" i="1" s="1"/>
  <c r="J9" i="1"/>
  <c r="L9" i="1" s="1"/>
  <c r="M9" i="1" s="1"/>
  <c r="N9" i="1" s="1"/>
  <c r="J5" i="1"/>
  <c r="L5" i="1" s="1"/>
  <c r="M5" i="1" s="1"/>
  <c r="N5" i="1" s="1"/>
  <c r="J7" i="1"/>
  <c r="L7" i="1" s="1"/>
  <c r="M7" i="1" s="1"/>
  <c r="N7" i="1" s="1"/>
  <c r="J73" i="1"/>
  <c r="L73" i="1" s="1"/>
  <c r="M73" i="1" s="1"/>
  <c r="N73" i="1" s="1"/>
  <c r="J71" i="1"/>
  <c r="L71" i="1" s="1"/>
  <c r="M71" i="1" s="1"/>
  <c r="N71" i="1" s="1"/>
  <c r="J69" i="1"/>
  <c r="L69" i="1" s="1"/>
  <c r="M69" i="1" s="1"/>
  <c r="N69" i="1" s="1"/>
  <c r="J67" i="1"/>
  <c r="L67" i="1" s="1"/>
  <c r="M67" i="1" s="1"/>
  <c r="N67" i="1" s="1"/>
  <c r="J65" i="1"/>
  <c r="L65" i="1" s="1"/>
  <c r="M65" i="1" s="1"/>
  <c r="N65" i="1" s="1"/>
  <c r="J63" i="1"/>
  <c r="L63" i="1" s="1"/>
  <c r="M63" i="1" s="1"/>
  <c r="N63" i="1" s="1"/>
  <c r="J61" i="1"/>
  <c r="L61" i="1" s="1"/>
  <c r="M61" i="1" s="1"/>
  <c r="N61" i="1" s="1"/>
  <c r="J59" i="1"/>
  <c r="L59" i="1" s="1"/>
  <c r="M59" i="1" s="1"/>
  <c r="N59" i="1" s="1"/>
  <c r="J57" i="1"/>
  <c r="L57" i="1" s="1"/>
  <c r="M57" i="1" s="1"/>
  <c r="N57" i="1" s="1"/>
  <c r="J55" i="1"/>
  <c r="L55" i="1" s="1"/>
  <c r="M55" i="1" s="1"/>
  <c r="N55" i="1" s="1"/>
  <c r="J53" i="1"/>
  <c r="L53" i="1" s="1"/>
  <c r="M53" i="1" s="1"/>
  <c r="N53" i="1" s="1"/>
  <c r="J51" i="1"/>
  <c r="L51" i="1" s="1"/>
  <c r="M51" i="1" s="1"/>
  <c r="N51" i="1" s="1"/>
  <c r="J49" i="1"/>
  <c r="L49" i="1" s="1"/>
  <c r="M49" i="1" s="1"/>
  <c r="N49" i="1" s="1"/>
  <c r="J47" i="1"/>
  <c r="L47" i="1" s="1"/>
  <c r="M47" i="1" s="1"/>
  <c r="N47" i="1" s="1"/>
  <c r="J45" i="1"/>
  <c r="L45" i="1" s="1"/>
  <c r="M45" i="1" s="1"/>
  <c r="N45" i="1" s="1"/>
  <c r="J43" i="1"/>
  <c r="L43" i="1" s="1"/>
  <c r="M43" i="1" s="1"/>
  <c r="N43" i="1" s="1"/>
  <c r="J41" i="1"/>
  <c r="L41" i="1" s="1"/>
  <c r="M41" i="1" s="1"/>
  <c r="N41" i="1" s="1"/>
  <c r="J39" i="1"/>
  <c r="L39" i="1" s="1"/>
  <c r="M39" i="1" s="1"/>
  <c r="N39" i="1" s="1"/>
  <c r="J37" i="1"/>
  <c r="L37" i="1" s="1"/>
  <c r="M37" i="1" s="1"/>
  <c r="N37" i="1" s="1"/>
  <c r="J35" i="1"/>
  <c r="L35" i="1" s="1"/>
  <c r="M35" i="1" s="1"/>
  <c r="N35" i="1" s="1"/>
  <c r="J33" i="1"/>
  <c r="L33" i="1" s="1"/>
  <c r="M33" i="1" s="1"/>
  <c r="N33" i="1" s="1"/>
  <c r="J31" i="1"/>
  <c r="L31" i="1" s="1"/>
  <c r="M31" i="1" s="1"/>
  <c r="N31" i="1" s="1"/>
  <c r="J29" i="1"/>
  <c r="L29" i="1" s="1"/>
  <c r="M29" i="1" s="1"/>
  <c r="N29" i="1" s="1"/>
  <c r="J27" i="1"/>
  <c r="L27" i="1" s="1"/>
  <c r="M27" i="1" s="1"/>
  <c r="N27" i="1" s="1"/>
  <c r="J25" i="1"/>
  <c r="L25" i="1" s="1"/>
  <c r="M25" i="1" s="1"/>
  <c r="N25" i="1" s="1"/>
  <c r="J23" i="1"/>
  <c r="L23" i="1" s="1"/>
  <c r="M23" i="1" s="1"/>
  <c r="N23" i="1" s="1"/>
  <c r="J21" i="1"/>
  <c r="L21" i="1" s="1"/>
  <c r="M21" i="1" s="1"/>
  <c r="N21" i="1" s="1"/>
  <c r="J19" i="1"/>
  <c r="L19" i="1" s="1"/>
  <c r="M19" i="1" s="1"/>
  <c r="N19" i="1" s="1"/>
  <c r="J17" i="1"/>
  <c r="L17" i="1" s="1"/>
  <c r="M17" i="1" s="1"/>
  <c r="N17" i="1" s="1"/>
  <c r="J15" i="1"/>
  <c r="L15" i="1" s="1"/>
  <c r="M15" i="1" s="1"/>
  <c r="N15" i="1" s="1"/>
  <c r="J13" i="1"/>
  <c r="L13" i="1" s="1"/>
  <c r="M13" i="1" s="1"/>
  <c r="N13" i="1" s="1"/>
  <c r="J11" i="1"/>
  <c r="L11" i="1" s="1"/>
  <c r="M11" i="1" s="1"/>
  <c r="N11" i="1" s="1"/>
  <c r="L8" i="1" l="1"/>
  <c r="M8" i="1" s="1"/>
  <c r="N8" i="1" s="1"/>
</calcChain>
</file>

<file path=xl/sharedStrings.xml><?xml version="1.0" encoding="utf-8"?>
<sst xmlns="http://schemas.openxmlformats.org/spreadsheetml/2006/main" count="123" uniqueCount="42">
  <si>
    <t>Rates Effective Jul. 1, 2023</t>
  </si>
  <si>
    <t>Factors</t>
  </si>
  <si>
    <t>Beds</t>
  </si>
  <si>
    <t>Facility</t>
  </si>
  <si>
    <t>Class 1 - Facilities</t>
  </si>
  <si>
    <t>Base                                (C01)</t>
  </si>
  <si>
    <t>4 - 5</t>
  </si>
  <si>
    <t>Leased</t>
  </si>
  <si>
    <t>Class 2 - Facilities</t>
  </si>
  <si>
    <t>Owned</t>
  </si>
  <si>
    <t>Capital Asset rates discount</t>
  </si>
  <si>
    <t>Depreciated</t>
  </si>
  <si>
    <t>Base Admin Percentage</t>
  </si>
  <si>
    <t>Tax Rate</t>
  </si>
  <si>
    <t>FY19 Inflation</t>
  </si>
  <si>
    <t xml:space="preserve">No inflation rate for FY19 because the SPA was changed to drop this requirement starting Oct. 1, 2016. </t>
  </si>
  <si>
    <t xml:space="preserve">Period </t>
  </si>
  <si>
    <t>Moderate    (C02)</t>
  </si>
  <si>
    <t>Jan 1, 2023 LW amount</t>
  </si>
  <si>
    <t>Jul. 1, 2023 LW Amount</t>
  </si>
  <si>
    <t>CY 2022 UPLA increase (FY2023)</t>
  </si>
  <si>
    <t>Additional COVID19 Response enhanced rate</t>
  </si>
  <si>
    <t>Also, number of holidays increased to 12 ; Juneteen is added</t>
  </si>
  <si>
    <t>Extensive behavioral (C03)</t>
  </si>
  <si>
    <t>Extensive medical    (C04)</t>
  </si>
  <si>
    <t>Pervasive     8 h / 7 d     (C05)</t>
  </si>
  <si>
    <t>Pervasive     8 h / 5 d     (C06)</t>
  </si>
  <si>
    <t xml:space="preserve">Pervasive         16 h /7d     (C07)              </t>
  </si>
  <si>
    <t>Pervasive         24 h/7d        (C08)</t>
  </si>
  <si>
    <t>Nursing 1:1   8 h / 7 d    (C09)</t>
  </si>
  <si>
    <t>Nursing 1:1   8 h / 5 d     (C10)</t>
  </si>
  <si>
    <t>Nursing 1:1 16 hours    (C11)</t>
  </si>
  <si>
    <t>Nursing 1:1 24 hours   (C12)</t>
  </si>
  <si>
    <t xml:space="preserve">COVID 19 Direct care staffing
</t>
  </si>
  <si>
    <t xml:space="preserve">COVID 19 Other health care &amp; program
</t>
  </si>
  <si>
    <t xml:space="preserve">COVID 19 Transp. 
</t>
  </si>
  <si>
    <t xml:space="preserve">COVID 19 Non-Pers Oper 
</t>
  </si>
  <si>
    <t xml:space="preserve">COVID 19 Capital
</t>
  </si>
  <si>
    <t xml:space="preserve">COVID 19 Admin
</t>
  </si>
  <si>
    <t xml:space="preserve">COVID 19 Active Tx 
</t>
  </si>
  <si>
    <t xml:space="preserve">COVID 19 Total Rate
</t>
  </si>
  <si>
    <t xml:space="preserve">Stevie Sellows Tax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</si>
</sst>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.000"/>
    <numFmt numFmtId="167" formatCode="0.0000%"/>
    <numFmt numFmtId="168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0" fontId="8" fillId="0" borderId="4" xfId="2" applyNumberFormat="1" applyFont="1" applyFill="1" applyBorder="1" applyAlignment="1">
      <alignment horizontal="center"/>
    </xf>
    <xf numFmtId="164" fontId="1" fillId="0" borderId="8" xfId="2" applyNumberFormat="1" applyFont="1" applyFill="1" applyBorder="1" applyAlignment="1">
      <alignment horizontal="center"/>
    </xf>
    <xf numFmtId="164" fontId="1" fillId="0" borderId="8" xfId="2" applyNumberFormat="1" applyFill="1" applyBorder="1" applyAlignment="1">
      <alignment horizontal="center"/>
    </xf>
    <xf numFmtId="10" fontId="8" fillId="0" borderId="8" xfId="2" applyNumberFormat="1" applyFont="1" applyFill="1" applyBorder="1" applyAlignment="1">
      <alignment horizontal="center"/>
    </xf>
    <xf numFmtId="10" fontId="1" fillId="0" borderId="0" xfId="3" applyNumberFormat="1" applyFont="1" applyFill="1" applyBorder="1"/>
    <xf numFmtId="166" fontId="8" fillId="0" borderId="9" xfId="2" applyNumberFormat="1" applyFont="1" applyFill="1" applyBorder="1" applyAlignment="1">
      <alignment horizontal="center"/>
    </xf>
    <xf numFmtId="164" fontId="1" fillId="0" borderId="9" xfId="2" applyNumberFormat="1" applyFont="1" applyFill="1" applyBorder="1" applyAlignment="1">
      <alignment horizontal="center"/>
    </xf>
    <xf numFmtId="1" fontId="10" fillId="0" borderId="8" xfId="1" applyNumberFormat="1" applyFont="1" applyFill="1" applyBorder="1" applyAlignment="1">
      <alignment horizontal="center"/>
    </xf>
    <xf numFmtId="8" fontId="8" fillId="0" borderId="12" xfId="3" applyNumberFormat="1" applyFont="1" applyFill="1" applyBorder="1" applyAlignment="1">
      <alignment horizontal="center"/>
    </xf>
    <xf numFmtId="10" fontId="1" fillId="0" borderId="16" xfId="3" applyNumberFormat="1" applyFont="1" applyFill="1" applyBorder="1"/>
    <xf numFmtId="164" fontId="1" fillId="0" borderId="22" xfId="2" applyNumberFormat="1" applyFont="1" applyFill="1" applyBorder="1" applyAlignment="1">
      <alignment horizontal="center"/>
    </xf>
    <xf numFmtId="164" fontId="1" fillId="0" borderId="22" xfId="2" applyNumberFormat="1" applyFill="1" applyBorder="1" applyAlignment="1">
      <alignment horizontal="center"/>
    </xf>
    <xf numFmtId="164" fontId="1" fillId="0" borderId="23" xfId="2" applyNumberFormat="1" applyFont="1" applyFill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0" fillId="0" borderId="0" xfId="0" applyFill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left"/>
    </xf>
    <xf numFmtId="0" fontId="0" fillId="0" borderId="5" xfId="0" applyFill="1" applyBorder="1"/>
    <xf numFmtId="0" fontId="3" fillId="0" borderId="7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165" fontId="0" fillId="0" borderId="0" xfId="0" applyNumberFormat="1" applyFill="1"/>
    <xf numFmtId="164" fontId="7" fillId="0" borderId="10" xfId="0" applyNumberFormat="1" applyFont="1" applyFill="1" applyBorder="1" applyAlignment="1">
      <alignment horizontal="left"/>
    </xf>
    <xf numFmtId="0" fontId="0" fillId="0" borderId="9" xfId="0" applyFill="1" applyBorder="1"/>
    <xf numFmtId="164" fontId="0" fillId="0" borderId="0" xfId="0" applyNumberFormat="1" applyFill="1"/>
    <xf numFmtId="0" fontId="3" fillId="0" borderId="11" xfId="0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/>
    </xf>
    <xf numFmtId="0" fontId="2" fillId="0" borderId="0" xfId="0" applyFont="1" applyFill="1"/>
    <xf numFmtId="0" fontId="3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15" xfId="0" applyFont="1" applyFill="1" applyBorder="1"/>
    <xf numFmtId="0" fontId="3" fillId="0" borderId="0" xfId="0" applyFont="1" applyFill="1"/>
    <xf numFmtId="8" fontId="3" fillId="0" borderId="0" xfId="0" applyNumberFormat="1" applyFont="1" applyFill="1"/>
    <xf numFmtId="10" fontId="3" fillId="0" borderId="0" xfId="3" applyNumberFormat="1" applyFont="1" applyFill="1"/>
    <xf numFmtId="0" fontId="9" fillId="0" borderId="17" xfId="0" applyFont="1" applyFill="1" applyBorder="1"/>
    <xf numFmtId="10" fontId="0" fillId="0" borderId="18" xfId="0" applyNumberFormat="1" applyFill="1" applyBorder="1"/>
    <xf numFmtId="0" fontId="0" fillId="0" borderId="19" xfId="0" applyFill="1" applyBorder="1"/>
    <xf numFmtId="0" fontId="9" fillId="0" borderId="0" xfId="0" applyFont="1" applyFill="1"/>
    <xf numFmtId="9" fontId="0" fillId="0" borderId="0" xfId="0" applyNumberFormat="1" applyFill="1"/>
    <xf numFmtId="167" fontId="1" fillId="0" borderId="0" xfId="3" applyNumberFormat="1" applyFont="1" applyFill="1"/>
    <xf numFmtId="168" fontId="1" fillId="0" borderId="0" xfId="3" applyNumberFormat="1" applyFont="1" applyFill="1"/>
    <xf numFmtId="44" fontId="1" fillId="0" borderId="0" xfId="2" applyFont="1" applyFill="1"/>
    <xf numFmtId="2" fontId="0" fillId="0" borderId="0" xfId="0" applyNumberFormat="1" applyFill="1"/>
    <xf numFmtId="0" fontId="3" fillId="0" borderId="20" xfId="0" applyFon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/>
    </xf>
    <xf numFmtId="49" fontId="0" fillId="0" borderId="22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0" fontId="1" fillId="0" borderId="0" xfId="3" applyNumberFormat="1" applyFont="1" applyFill="1"/>
    <xf numFmtId="0" fontId="11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9272-BDEC-4E3E-BCA3-5B197A61C65B}">
  <dimension ref="A1:AG92"/>
  <sheetViews>
    <sheetView tabSelected="1" topLeftCell="H1" workbookViewId="0">
      <selection activeCell="P20" sqref="P20"/>
    </sheetView>
  </sheetViews>
  <sheetFormatPr defaultRowHeight="15" outlineLevelRow="1" x14ac:dyDescent="0.25"/>
  <cols>
    <col min="1" max="1" width="2.5703125" style="19" customWidth="1"/>
    <col min="2" max="2" width="12.28515625" style="42" customWidth="1"/>
    <col min="3" max="3" width="8.140625" style="19" customWidth="1"/>
    <col min="4" max="4" width="14.5703125" style="19" bestFit="1" customWidth="1"/>
    <col min="5" max="5" width="23.7109375" style="19" customWidth="1"/>
    <col min="6" max="6" width="16.42578125" style="19" customWidth="1"/>
    <col min="7" max="7" width="15.5703125" style="19" customWidth="1"/>
    <col min="8" max="8" width="14.85546875" style="19" customWidth="1"/>
    <col min="9" max="9" width="16.7109375" style="19" customWidth="1"/>
    <col min="10" max="10" width="14.42578125" style="19" customWidth="1"/>
    <col min="11" max="11" width="15.140625" style="19" customWidth="1"/>
    <col min="12" max="12" width="15" style="19" customWidth="1"/>
    <col min="13" max="13" width="15.85546875" style="57" customWidth="1"/>
    <col min="14" max="14" width="20.85546875" style="19" customWidth="1"/>
    <col min="15" max="15" width="14.85546875" style="19" customWidth="1"/>
    <col min="16" max="16" width="72.140625" style="19" customWidth="1"/>
    <col min="17" max="17" width="10.140625" style="19" customWidth="1"/>
    <col min="18" max="18" width="8.85546875" style="19" customWidth="1"/>
    <col min="19" max="19" width="99.140625" style="19" customWidth="1"/>
    <col min="20" max="20" width="9.140625" style="19"/>
    <col min="21" max="21" width="12.28515625" style="19" customWidth="1"/>
    <col min="22" max="22" width="18.28515625" style="19" customWidth="1"/>
    <col min="23" max="23" width="10.140625" style="19" bestFit="1" customWidth="1"/>
    <col min="24" max="246" width="9.140625" style="19"/>
    <col min="247" max="247" width="2.5703125" style="19" customWidth="1"/>
    <col min="248" max="248" width="12.28515625" style="19" customWidth="1"/>
    <col min="249" max="249" width="8.140625" style="19" customWidth="1"/>
    <col min="250" max="250" width="14.5703125" style="19" bestFit="1" customWidth="1"/>
    <col min="251" max="251" width="9.140625" style="19" customWidth="1"/>
    <col min="252" max="252" width="23.7109375" style="19" customWidth="1"/>
    <col min="253" max="253" width="9.140625" style="19" customWidth="1"/>
    <col min="254" max="254" width="16.42578125" style="19" customWidth="1"/>
    <col min="255" max="255" width="9.140625" style="19" customWidth="1"/>
    <col min="256" max="256" width="15.5703125" style="19" customWidth="1"/>
    <col min="257" max="257" width="9.140625" style="19" customWidth="1"/>
    <col min="258" max="258" width="14.85546875" style="19" customWidth="1"/>
    <col min="259" max="259" width="9.140625" style="19" customWidth="1"/>
    <col min="260" max="260" width="16.7109375" style="19" customWidth="1"/>
    <col min="261" max="261" width="9.140625" style="19" customWidth="1"/>
    <col min="262" max="262" width="14.42578125" style="19" customWidth="1"/>
    <col min="263" max="263" width="9.140625" style="19" customWidth="1"/>
    <col min="264" max="264" width="15.140625" style="19" customWidth="1"/>
    <col min="265" max="265" width="9.140625" style="19" customWidth="1"/>
    <col min="266" max="266" width="15" style="19" customWidth="1"/>
    <col min="267" max="267" width="9.140625" style="19" customWidth="1"/>
    <col min="268" max="268" width="15.85546875" style="19" customWidth="1"/>
    <col min="269" max="269" width="19.28515625" style="19" customWidth="1"/>
    <col min="270" max="270" width="20.85546875" style="19" customWidth="1"/>
    <col min="271" max="271" width="14.85546875" style="19" customWidth="1"/>
    <col min="272" max="275" width="9.140625" style="19" customWidth="1"/>
    <col min="276" max="276" width="9.140625" style="19"/>
    <col min="277" max="277" width="12.28515625" style="19" customWidth="1"/>
    <col min="278" max="278" width="18.28515625" style="19" customWidth="1"/>
    <col min="279" max="279" width="10.140625" style="19" bestFit="1" customWidth="1"/>
    <col min="280" max="502" width="9.140625" style="19"/>
    <col min="503" max="503" width="2.5703125" style="19" customWidth="1"/>
    <col min="504" max="504" width="12.28515625" style="19" customWidth="1"/>
    <col min="505" max="505" width="8.140625" style="19" customWidth="1"/>
    <col min="506" max="506" width="14.5703125" style="19" bestFit="1" customWidth="1"/>
    <col min="507" max="507" width="9.140625" style="19" customWidth="1"/>
    <col min="508" max="508" width="23.7109375" style="19" customWidth="1"/>
    <col min="509" max="509" width="9.140625" style="19" customWidth="1"/>
    <col min="510" max="510" width="16.42578125" style="19" customWidth="1"/>
    <col min="511" max="511" width="9.140625" style="19" customWidth="1"/>
    <col min="512" max="512" width="15.5703125" style="19" customWidth="1"/>
    <col min="513" max="513" width="9.140625" style="19" customWidth="1"/>
    <col min="514" max="514" width="14.85546875" style="19" customWidth="1"/>
    <col min="515" max="515" width="9.140625" style="19" customWidth="1"/>
    <col min="516" max="516" width="16.7109375" style="19" customWidth="1"/>
    <col min="517" max="517" width="9.140625" style="19" customWidth="1"/>
    <col min="518" max="518" width="14.42578125" style="19" customWidth="1"/>
    <col min="519" max="519" width="9.140625" style="19" customWidth="1"/>
    <col min="520" max="520" width="15.140625" style="19" customWidth="1"/>
    <col min="521" max="521" width="9.140625" style="19" customWidth="1"/>
    <col min="522" max="522" width="15" style="19" customWidth="1"/>
    <col min="523" max="523" width="9.140625" style="19" customWidth="1"/>
    <col min="524" max="524" width="15.85546875" style="19" customWidth="1"/>
    <col min="525" max="525" width="19.28515625" style="19" customWidth="1"/>
    <col min="526" max="526" width="20.85546875" style="19" customWidth="1"/>
    <col min="527" max="527" width="14.85546875" style="19" customWidth="1"/>
    <col min="528" max="531" width="9.140625" style="19" customWidth="1"/>
    <col min="532" max="532" width="9.140625" style="19"/>
    <col min="533" max="533" width="12.28515625" style="19" customWidth="1"/>
    <col min="534" max="534" width="18.28515625" style="19" customWidth="1"/>
    <col min="535" max="535" width="10.140625" style="19" bestFit="1" customWidth="1"/>
    <col min="536" max="758" width="9.140625" style="19"/>
    <col min="759" max="759" width="2.5703125" style="19" customWidth="1"/>
    <col min="760" max="760" width="12.28515625" style="19" customWidth="1"/>
    <col min="761" max="761" width="8.140625" style="19" customWidth="1"/>
    <col min="762" max="762" width="14.5703125" style="19" bestFit="1" customWidth="1"/>
    <col min="763" max="763" width="9.140625" style="19" customWidth="1"/>
    <col min="764" max="764" width="23.7109375" style="19" customWidth="1"/>
    <col min="765" max="765" width="9.140625" style="19" customWidth="1"/>
    <col min="766" max="766" width="16.42578125" style="19" customWidth="1"/>
    <col min="767" max="767" width="9.140625" style="19" customWidth="1"/>
    <col min="768" max="768" width="15.5703125" style="19" customWidth="1"/>
    <col min="769" max="769" width="9.140625" style="19" customWidth="1"/>
    <col min="770" max="770" width="14.85546875" style="19" customWidth="1"/>
    <col min="771" max="771" width="9.140625" style="19" customWidth="1"/>
    <col min="772" max="772" width="16.7109375" style="19" customWidth="1"/>
    <col min="773" max="773" width="9.140625" style="19" customWidth="1"/>
    <col min="774" max="774" width="14.42578125" style="19" customWidth="1"/>
    <col min="775" max="775" width="9.140625" style="19" customWidth="1"/>
    <col min="776" max="776" width="15.140625" style="19" customWidth="1"/>
    <col min="777" max="777" width="9.140625" style="19" customWidth="1"/>
    <col min="778" max="778" width="15" style="19" customWidth="1"/>
    <col min="779" max="779" width="9.140625" style="19" customWidth="1"/>
    <col min="780" max="780" width="15.85546875" style="19" customWidth="1"/>
    <col min="781" max="781" width="19.28515625" style="19" customWidth="1"/>
    <col min="782" max="782" width="20.85546875" style="19" customWidth="1"/>
    <col min="783" max="783" width="14.85546875" style="19" customWidth="1"/>
    <col min="784" max="787" width="9.140625" style="19" customWidth="1"/>
    <col min="788" max="788" width="9.140625" style="19"/>
    <col min="789" max="789" width="12.28515625" style="19" customWidth="1"/>
    <col min="790" max="790" width="18.28515625" style="19" customWidth="1"/>
    <col min="791" max="791" width="10.140625" style="19" bestFit="1" customWidth="1"/>
    <col min="792" max="1014" width="9.140625" style="19"/>
    <col min="1015" max="1015" width="2.5703125" style="19" customWidth="1"/>
    <col min="1016" max="1016" width="12.28515625" style="19" customWidth="1"/>
    <col min="1017" max="1017" width="8.140625" style="19" customWidth="1"/>
    <col min="1018" max="1018" width="14.5703125" style="19" bestFit="1" customWidth="1"/>
    <col min="1019" max="1019" width="9.140625" style="19" customWidth="1"/>
    <col min="1020" max="1020" width="23.7109375" style="19" customWidth="1"/>
    <col min="1021" max="1021" width="9.140625" style="19" customWidth="1"/>
    <col min="1022" max="1022" width="16.42578125" style="19" customWidth="1"/>
    <col min="1023" max="1023" width="9.140625" style="19" customWidth="1"/>
    <col min="1024" max="1024" width="15.5703125" style="19" customWidth="1"/>
    <col min="1025" max="1025" width="9.140625" style="19" customWidth="1"/>
    <col min="1026" max="1026" width="14.85546875" style="19" customWidth="1"/>
    <col min="1027" max="1027" width="9.140625" style="19" customWidth="1"/>
    <col min="1028" max="1028" width="16.7109375" style="19" customWidth="1"/>
    <col min="1029" max="1029" width="9.140625" style="19" customWidth="1"/>
    <col min="1030" max="1030" width="14.42578125" style="19" customWidth="1"/>
    <col min="1031" max="1031" width="9.140625" style="19" customWidth="1"/>
    <col min="1032" max="1032" width="15.140625" style="19" customWidth="1"/>
    <col min="1033" max="1033" width="9.140625" style="19" customWidth="1"/>
    <col min="1034" max="1034" width="15" style="19" customWidth="1"/>
    <col min="1035" max="1035" width="9.140625" style="19" customWidth="1"/>
    <col min="1036" max="1036" width="15.85546875" style="19" customWidth="1"/>
    <col min="1037" max="1037" width="19.28515625" style="19" customWidth="1"/>
    <col min="1038" max="1038" width="20.85546875" style="19" customWidth="1"/>
    <col min="1039" max="1039" width="14.85546875" style="19" customWidth="1"/>
    <col min="1040" max="1043" width="9.140625" style="19" customWidth="1"/>
    <col min="1044" max="1044" width="9.140625" style="19"/>
    <col min="1045" max="1045" width="12.28515625" style="19" customWidth="1"/>
    <col min="1046" max="1046" width="18.28515625" style="19" customWidth="1"/>
    <col min="1047" max="1047" width="10.140625" style="19" bestFit="1" customWidth="1"/>
    <col min="1048" max="1270" width="9.140625" style="19"/>
    <col min="1271" max="1271" width="2.5703125" style="19" customWidth="1"/>
    <col min="1272" max="1272" width="12.28515625" style="19" customWidth="1"/>
    <col min="1273" max="1273" width="8.140625" style="19" customWidth="1"/>
    <col min="1274" max="1274" width="14.5703125" style="19" bestFit="1" customWidth="1"/>
    <col min="1275" max="1275" width="9.140625" style="19" customWidth="1"/>
    <col min="1276" max="1276" width="23.7109375" style="19" customWidth="1"/>
    <col min="1277" max="1277" width="9.140625" style="19" customWidth="1"/>
    <col min="1278" max="1278" width="16.42578125" style="19" customWidth="1"/>
    <col min="1279" max="1279" width="9.140625" style="19" customWidth="1"/>
    <col min="1280" max="1280" width="15.5703125" style="19" customWidth="1"/>
    <col min="1281" max="1281" width="9.140625" style="19" customWidth="1"/>
    <col min="1282" max="1282" width="14.85546875" style="19" customWidth="1"/>
    <col min="1283" max="1283" width="9.140625" style="19" customWidth="1"/>
    <col min="1284" max="1284" width="16.7109375" style="19" customWidth="1"/>
    <col min="1285" max="1285" width="9.140625" style="19" customWidth="1"/>
    <col min="1286" max="1286" width="14.42578125" style="19" customWidth="1"/>
    <col min="1287" max="1287" width="9.140625" style="19" customWidth="1"/>
    <col min="1288" max="1288" width="15.140625" style="19" customWidth="1"/>
    <col min="1289" max="1289" width="9.140625" style="19" customWidth="1"/>
    <col min="1290" max="1290" width="15" style="19" customWidth="1"/>
    <col min="1291" max="1291" width="9.140625" style="19" customWidth="1"/>
    <col min="1292" max="1292" width="15.85546875" style="19" customWidth="1"/>
    <col min="1293" max="1293" width="19.28515625" style="19" customWidth="1"/>
    <col min="1294" max="1294" width="20.85546875" style="19" customWidth="1"/>
    <col min="1295" max="1295" width="14.85546875" style="19" customWidth="1"/>
    <col min="1296" max="1299" width="9.140625" style="19" customWidth="1"/>
    <col min="1300" max="1300" width="9.140625" style="19"/>
    <col min="1301" max="1301" width="12.28515625" style="19" customWidth="1"/>
    <col min="1302" max="1302" width="18.28515625" style="19" customWidth="1"/>
    <col min="1303" max="1303" width="10.140625" style="19" bestFit="1" customWidth="1"/>
    <col min="1304" max="1526" width="9.140625" style="19"/>
    <col min="1527" max="1527" width="2.5703125" style="19" customWidth="1"/>
    <col min="1528" max="1528" width="12.28515625" style="19" customWidth="1"/>
    <col min="1529" max="1529" width="8.140625" style="19" customWidth="1"/>
    <col min="1530" max="1530" width="14.5703125" style="19" bestFit="1" customWidth="1"/>
    <col min="1531" max="1531" width="9.140625" style="19" customWidth="1"/>
    <col min="1532" max="1532" width="23.7109375" style="19" customWidth="1"/>
    <col min="1533" max="1533" width="9.140625" style="19" customWidth="1"/>
    <col min="1534" max="1534" width="16.42578125" style="19" customWidth="1"/>
    <col min="1535" max="1535" width="9.140625" style="19" customWidth="1"/>
    <col min="1536" max="1536" width="15.5703125" style="19" customWidth="1"/>
    <col min="1537" max="1537" width="9.140625" style="19" customWidth="1"/>
    <col min="1538" max="1538" width="14.85546875" style="19" customWidth="1"/>
    <col min="1539" max="1539" width="9.140625" style="19" customWidth="1"/>
    <col min="1540" max="1540" width="16.7109375" style="19" customWidth="1"/>
    <col min="1541" max="1541" width="9.140625" style="19" customWidth="1"/>
    <col min="1542" max="1542" width="14.42578125" style="19" customWidth="1"/>
    <col min="1543" max="1543" width="9.140625" style="19" customWidth="1"/>
    <col min="1544" max="1544" width="15.140625" style="19" customWidth="1"/>
    <col min="1545" max="1545" width="9.140625" style="19" customWidth="1"/>
    <col min="1546" max="1546" width="15" style="19" customWidth="1"/>
    <col min="1547" max="1547" width="9.140625" style="19" customWidth="1"/>
    <col min="1548" max="1548" width="15.85546875" style="19" customWidth="1"/>
    <col min="1549" max="1549" width="19.28515625" style="19" customWidth="1"/>
    <col min="1550" max="1550" width="20.85546875" style="19" customWidth="1"/>
    <col min="1551" max="1551" width="14.85546875" style="19" customWidth="1"/>
    <col min="1552" max="1555" width="9.140625" style="19" customWidth="1"/>
    <col min="1556" max="1556" width="9.140625" style="19"/>
    <col min="1557" max="1557" width="12.28515625" style="19" customWidth="1"/>
    <col min="1558" max="1558" width="18.28515625" style="19" customWidth="1"/>
    <col min="1559" max="1559" width="10.140625" style="19" bestFit="1" customWidth="1"/>
    <col min="1560" max="1782" width="9.140625" style="19"/>
    <col min="1783" max="1783" width="2.5703125" style="19" customWidth="1"/>
    <col min="1784" max="1784" width="12.28515625" style="19" customWidth="1"/>
    <col min="1785" max="1785" width="8.140625" style="19" customWidth="1"/>
    <col min="1786" max="1786" width="14.5703125" style="19" bestFit="1" customWidth="1"/>
    <col min="1787" max="1787" width="9.140625" style="19" customWidth="1"/>
    <col min="1788" max="1788" width="23.7109375" style="19" customWidth="1"/>
    <col min="1789" max="1789" width="9.140625" style="19" customWidth="1"/>
    <col min="1790" max="1790" width="16.42578125" style="19" customWidth="1"/>
    <col min="1791" max="1791" width="9.140625" style="19" customWidth="1"/>
    <col min="1792" max="1792" width="15.5703125" style="19" customWidth="1"/>
    <col min="1793" max="1793" width="9.140625" style="19" customWidth="1"/>
    <col min="1794" max="1794" width="14.85546875" style="19" customWidth="1"/>
    <col min="1795" max="1795" width="9.140625" style="19" customWidth="1"/>
    <col min="1796" max="1796" width="16.7109375" style="19" customWidth="1"/>
    <col min="1797" max="1797" width="9.140625" style="19" customWidth="1"/>
    <col min="1798" max="1798" width="14.42578125" style="19" customWidth="1"/>
    <col min="1799" max="1799" width="9.140625" style="19" customWidth="1"/>
    <col min="1800" max="1800" width="15.140625" style="19" customWidth="1"/>
    <col min="1801" max="1801" width="9.140625" style="19" customWidth="1"/>
    <col min="1802" max="1802" width="15" style="19" customWidth="1"/>
    <col min="1803" max="1803" width="9.140625" style="19" customWidth="1"/>
    <col min="1804" max="1804" width="15.85546875" style="19" customWidth="1"/>
    <col min="1805" max="1805" width="19.28515625" style="19" customWidth="1"/>
    <col min="1806" max="1806" width="20.85546875" style="19" customWidth="1"/>
    <col min="1807" max="1807" width="14.85546875" style="19" customWidth="1"/>
    <col min="1808" max="1811" width="9.140625" style="19" customWidth="1"/>
    <col min="1812" max="1812" width="9.140625" style="19"/>
    <col min="1813" max="1813" width="12.28515625" style="19" customWidth="1"/>
    <col min="1814" max="1814" width="18.28515625" style="19" customWidth="1"/>
    <col min="1815" max="1815" width="10.140625" style="19" bestFit="1" customWidth="1"/>
    <col min="1816" max="2038" width="9.140625" style="19"/>
    <col min="2039" max="2039" width="2.5703125" style="19" customWidth="1"/>
    <col min="2040" max="2040" width="12.28515625" style="19" customWidth="1"/>
    <col min="2041" max="2041" width="8.140625" style="19" customWidth="1"/>
    <col min="2042" max="2042" width="14.5703125" style="19" bestFit="1" customWidth="1"/>
    <col min="2043" max="2043" width="9.140625" style="19" customWidth="1"/>
    <col min="2044" max="2044" width="23.7109375" style="19" customWidth="1"/>
    <col min="2045" max="2045" width="9.140625" style="19" customWidth="1"/>
    <col min="2046" max="2046" width="16.42578125" style="19" customWidth="1"/>
    <col min="2047" max="2047" width="9.140625" style="19" customWidth="1"/>
    <col min="2048" max="2048" width="15.5703125" style="19" customWidth="1"/>
    <col min="2049" max="2049" width="9.140625" style="19" customWidth="1"/>
    <col min="2050" max="2050" width="14.85546875" style="19" customWidth="1"/>
    <col min="2051" max="2051" width="9.140625" style="19" customWidth="1"/>
    <col min="2052" max="2052" width="16.7109375" style="19" customWidth="1"/>
    <col min="2053" max="2053" width="9.140625" style="19" customWidth="1"/>
    <col min="2054" max="2054" width="14.42578125" style="19" customWidth="1"/>
    <col min="2055" max="2055" width="9.140625" style="19" customWidth="1"/>
    <col min="2056" max="2056" width="15.140625" style="19" customWidth="1"/>
    <col min="2057" max="2057" width="9.140625" style="19" customWidth="1"/>
    <col min="2058" max="2058" width="15" style="19" customWidth="1"/>
    <col min="2059" max="2059" width="9.140625" style="19" customWidth="1"/>
    <col min="2060" max="2060" width="15.85546875" style="19" customWidth="1"/>
    <col min="2061" max="2061" width="19.28515625" style="19" customWidth="1"/>
    <col min="2062" max="2062" width="20.85546875" style="19" customWidth="1"/>
    <col min="2063" max="2063" width="14.85546875" style="19" customWidth="1"/>
    <col min="2064" max="2067" width="9.140625" style="19" customWidth="1"/>
    <col min="2068" max="2068" width="9.140625" style="19"/>
    <col min="2069" max="2069" width="12.28515625" style="19" customWidth="1"/>
    <col min="2070" max="2070" width="18.28515625" style="19" customWidth="1"/>
    <col min="2071" max="2071" width="10.140625" style="19" bestFit="1" customWidth="1"/>
    <col min="2072" max="2294" width="9.140625" style="19"/>
    <col min="2295" max="2295" width="2.5703125" style="19" customWidth="1"/>
    <col min="2296" max="2296" width="12.28515625" style="19" customWidth="1"/>
    <col min="2297" max="2297" width="8.140625" style="19" customWidth="1"/>
    <col min="2298" max="2298" width="14.5703125" style="19" bestFit="1" customWidth="1"/>
    <col min="2299" max="2299" width="9.140625" style="19" customWidth="1"/>
    <col min="2300" max="2300" width="23.7109375" style="19" customWidth="1"/>
    <col min="2301" max="2301" width="9.140625" style="19" customWidth="1"/>
    <col min="2302" max="2302" width="16.42578125" style="19" customWidth="1"/>
    <col min="2303" max="2303" width="9.140625" style="19" customWidth="1"/>
    <col min="2304" max="2304" width="15.5703125" style="19" customWidth="1"/>
    <col min="2305" max="2305" width="9.140625" style="19" customWidth="1"/>
    <col min="2306" max="2306" width="14.85546875" style="19" customWidth="1"/>
    <col min="2307" max="2307" width="9.140625" style="19" customWidth="1"/>
    <col min="2308" max="2308" width="16.7109375" style="19" customWidth="1"/>
    <col min="2309" max="2309" width="9.140625" style="19" customWidth="1"/>
    <col min="2310" max="2310" width="14.42578125" style="19" customWidth="1"/>
    <col min="2311" max="2311" width="9.140625" style="19" customWidth="1"/>
    <col min="2312" max="2312" width="15.140625" style="19" customWidth="1"/>
    <col min="2313" max="2313" width="9.140625" style="19" customWidth="1"/>
    <col min="2314" max="2314" width="15" style="19" customWidth="1"/>
    <col min="2315" max="2315" width="9.140625" style="19" customWidth="1"/>
    <col min="2316" max="2316" width="15.85546875" style="19" customWidth="1"/>
    <col min="2317" max="2317" width="19.28515625" style="19" customWidth="1"/>
    <col min="2318" max="2318" width="20.85546875" style="19" customWidth="1"/>
    <col min="2319" max="2319" width="14.85546875" style="19" customWidth="1"/>
    <col min="2320" max="2323" width="9.140625" style="19" customWidth="1"/>
    <col min="2324" max="2324" width="9.140625" style="19"/>
    <col min="2325" max="2325" width="12.28515625" style="19" customWidth="1"/>
    <col min="2326" max="2326" width="18.28515625" style="19" customWidth="1"/>
    <col min="2327" max="2327" width="10.140625" style="19" bestFit="1" customWidth="1"/>
    <col min="2328" max="2550" width="9.140625" style="19"/>
    <col min="2551" max="2551" width="2.5703125" style="19" customWidth="1"/>
    <col min="2552" max="2552" width="12.28515625" style="19" customWidth="1"/>
    <col min="2553" max="2553" width="8.140625" style="19" customWidth="1"/>
    <col min="2554" max="2554" width="14.5703125" style="19" bestFit="1" customWidth="1"/>
    <col min="2555" max="2555" width="9.140625" style="19" customWidth="1"/>
    <col min="2556" max="2556" width="23.7109375" style="19" customWidth="1"/>
    <col min="2557" max="2557" width="9.140625" style="19" customWidth="1"/>
    <col min="2558" max="2558" width="16.42578125" style="19" customWidth="1"/>
    <col min="2559" max="2559" width="9.140625" style="19" customWidth="1"/>
    <col min="2560" max="2560" width="15.5703125" style="19" customWidth="1"/>
    <col min="2561" max="2561" width="9.140625" style="19" customWidth="1"/>
    <col min="2562" max="2562" width="14.85546875" style="19" customWidth="1"/>
    <col min="2563" max="2563" width="9.140625" style="19" customWidth="1"/>
    <col min="2564" max="2564" width="16.7109375" style="19" customWidth="1"/>
    <col min="2565" max="2565" width="9.140625" style="19" customWidth="1"/>
    <col min="2566" max="2566" width="14.42578125" style="19" customWidth="1"/>
    <col min="2567" max="2567" width="9.140625" style="19" customWidth="1"/>
    <col min="2568" max="2568" width="15.140625" style="19" customWidth="1"/>
    <col min="2569" max="2569" width="9.140625" style="19" customWidth="1"/>
    <col min="2570" max="2570" width="15" style="19" customWidth="1"/>
    <col min="2571" max="2571" width="9.140625" style="19" customWidth="1"/>
    <col min="2572" max="2572" width="15.85546875" style="19" customWidth="1"/>
    <col min="2573" max="2573" width="19.28515625" style="19" customWidth="1"/>
    <col min="2574" max="2574" width="20.85546875" style="19" customWidth="1"/>
    <col min="2575" max="2575" width="14.85546875" style="19" customWidth="1"/>
    <col min="2576" max="2579" width="9.140625" style="19" customWidth="1"/>
    <col min="2580" max="2580" width="9.140625" style="19"/>
    <col min="2581" max="2581" width="12.28515625" style="19" customWidth="1"/>
    <col min="2582" max="2582" width="18.28515625" style="19" customWidth="1"/>
    <col min="2583" max="2583" width="10.140625" style="19" bestFit="1" customWidth="1"/>
    <col min="2584" max="2806" width="9.140625" style="19"/>
    <col min="2807" max="2807" width="2.5703125" style="19" customWidth="1"/>
    <col min="2808" max="2808" width="12.28515625" style="19" customWidth="1"/>
    <col min="2809" max="2809" width="8.140625" style="19" customWidth="1"/>
    <col min="2810" max="2810" width="14.5703125" style="19" bestFit="1" customWidth="1"/>
    <col min="2811" max="2811" width="9.140625" style="19" customWidth="1"/>
    <col min="2812" max="2812" width="23.7109375" style="19" customWidth="1"/>
    <col min="2813" max="2813" width="9.140625" style="19" customWidth="1"/>
    <col min="2814" max="2814" width="16.42578125" style="19" customWidth="1"/>
    <col min="2815" max="2815" width="9.140625" style="19" customWidth="1"/>
    <col min="2816" max="2816" width="15.5703125" style="19" customWidth="1"/>
    <col min="2817" max="2817" width="9.140625" style="19" customWidth="1"/>
    <col min="2818" max="2818" width="14.85546875" style="19" customWidth="1"/>
    <col min="2819" max="2819" width="9.140625" style="19" customWidth="1"/>
    <col min="2820" max="2820" width="16.7109375" style="19" customWidth="1"/>
    <col min="2821" max="2821" width="9.140625" style="19" customWidth="1"/>
    <col min="2822" max="2822" width="14.42578125" style="19" customWidth="1"/>
    <col min="2823" max="2823" width="9.140625" style="19" customWidth="1"/>
    <col min="2824" max="2824" width="15.140625" style="19" customWidth="1"/>
    <col min="2825" max="2825" width="9.140625" style="19" customWidth="1"/>
    <col min="2826" max="2826" width="15" style="19" customWidth="1"/>
    <col min="2827" max="2827" width="9.140625" style="19" customWidth="1"/>
    <col min="2828" max="2828" width="15.85546875" style="19" customWidth="1"/>
    <col min="2829" max="2829" width="19.28515625" style="19" customWidth="1"/>
    <col min="2830" max="2830" width="20.85546875" style="19" customWidth="1"/>
    <col min="2831" max="2831" width="14.85546875" style="19" customWidth="1"/>
    <col min="2832" max="2835" width="9.140625" style="19" customWidth="1"/>
    <col min="2836" max="2836" width="9.140625" style="19"/>
    <col min="2837" max="2837" width="12.28515625" style="19" customWidth="1"/>
    <col min="2838" max="2838" width="18.28515625" style="19" customWidth="1"/>
    <col min="2839" max="2839" width="10.140625" style="19" bestFit="1" customWidth="1"/>
    <col min="2840" max="3062" width="9.140625" style="19"/>
    <col min="3063" max="3063" width="2.5703125" style="19" customWidth="1"/>
    <col min="3064" max="3064" width="12.28515625" style="19" customWidth="1"/>
    <col min="3065" max="3065" width="8.140625" style="19" customWidth="1"/>
    <col min="3066" max="3066" width="14.5703125" style="19" bestFit="1" customWidth="1"/>
    <col min="3067" max="3067" width="9.140625" style="19" customWidth="1"/>
    <col min="3068" max="3068" width="23.7109375" style="19" customWidth="1"/>
    <col min="3069" max="3069" width="9.140625" style="19" customWidth="1"/>
    <col min="3070" max="3070" width="16.42578125" style="19" customWidth="1"/>
    <col min="3071" max="3071" width="9.140625" style="19" customWidth="1"/>
    <col min="3072" max="3072" width="15.5703125" style="19" customWidth="1"/>
    <col min="3073" max="3073" width="9.140625" style="19" customWidth="1"/>
    <col min="3074" max="3074" width="14.85546875" style="19" customWidth="1"/>
    <col min="3075" max="3075" width="9.140625" style="19" customWidth="1"/>
    <col min="3076" max="3076" width="16.7109375" style="19" customWidth="1"/>
    <col min="3077" max="3077" width="9.140625" style="19" customWidth="1"/>
    <col min="3078" max="3078" width="14.42578125" style="19" customWidth="1"/>
    <col min="3079" max="3079" width="9.140625" style="19" customWidth="1"/>
    <col min="3080" max="3080" width="15.140625" style="19" customWidth="1"/>
    <col min="3081" max="3081" width="9.140625" style="19" customWidth="1"/>
    <col min="3082" max="3082" width="15" style="19" customWidth="1"/>
    <col min="3083" max="3083" width="9.140625" style="19" customWidth="1"/>
    <col min="3084" max="3084" width="15.85546875" style="19" customWidth="1"/>
    <col min="3085" max="3085" width="19.28515625" style="19" customWidth="1"/>
    <col min="3086" max="3086" width="20.85546875" style="19" customWidth="1"/>
    <col min="3087" max="3087" width="14.85546875" style="19" customWidth="1"/>
    <col min="3088" max="3091" width="9.140625" style="19" customWidth="1"/>
    <col min="3092" max="3092" width="9.140625" style="19"/>
    <col min="3093" max="3093" width="12.28515625" style="19" customWidth="1"/>
    <col min="3094" max="3094" width="18.28515625" style="19" customWidth="1"/>
    <col min="3095" max="3095" width="10.140625" style="19" bestFit="1" customWidth="1"/>
    <col min="3096" max="3318" width="9.140625" style="19"/>
    <col min="3319" max="3319" width="2.5703125" style="19" customWidth="1"/>
    <col min="3320" max="3320" width="12.28515625" style="19" customWidth="1"/>
    <col min="3321" max="3321" width="8.140625" style="19" customWidth="1"/>
    <col min="3322" max="3322" width="14.5703125" style="19" bestFit="1" customWidth="1"/>
    <col min="3323" max="3323" width="9.140625" style="19" customWidth="1"/>
    <col min="3324" max="3324" width="23.7109375" style="19" customWidth="1"/>
    <col min="3325" max="3325" width="9.140625" style="19" customWidth="1"/>
    <col min="3326" max="3326" width="16.42578125" style="19" customWidth="1"/>
    <col min="3327" max="3327" width="9.140625" style="19" customWidth="1"/>
    <col min="3328" max="3328" width="15.5703125" style="19" customWidth="1"/>
    <col min="3329" max="3329" width="9.140625" style="19" customWidth="1"/>
    <col min="3330" max="3330" width="14.85546875" style="19" customWidth="1"/>
    <col min="3331" max="3331" width="9.140625" style="19" customWidth="1"/>
    <col min="3332" max="3332" width="16.7109375" style="19" customWidth="1"/>
    <col min="3333" max="3333" width="9.140625" style="19" customWidth="1"/>
    <col min="3334" max="3334" width="14.42578125" style="19" customWidth="1"/>
    <col min="3335" max="3335" width="9.140625" style="19" customWidth="1"/>
    <col min="3336" max="3336" width="15.140625" style="19" customWidth="1"/>
    <col min="3337" max="3337" width="9.140625" style="19" customWidth="1"/>
    <col min="3338" max="3338" width="15" style="19" customWidth="1"/>
    <col min="3339" max="3339" width="9.140625" style="19" customWidth="1"/>
    <col min="3340" max="3340" width="15.85546875" style="19" customWidth="1"/>
    <col min="3341" max="3341" width="19.28515625" style="19" customWidth="1"/>
    <col min="3342" max="3342" width="20.85546875" style="19" customWidth="1"/>
    <col min="3343" max="3343" width="14.85546875" style="19" customWidth="1"/>
    <col min="3344" max="3347" width="9.140625" style="19" customWidth="1"/>
    <col min="3348" max="3348" width="9.140625" style="19"/>
    <col min="3349" max="3349" width="12.28515625" style="19" customWidth="1"/>
    <col min="3350" max="3350" width="18.28515625" style="19" customWidth="1"/>
    <col min="3351" max="3351" width="10.140625" style="19" bestFit="1" customWidth="1"/>
    <col min="3352" max="3574" width="9.140625" style="19"/>
    <col min="3575" max="3575" width="2.5703125" style="19" customWidth="1"/>
    <col min="3576" max="3576" width="12.28515625" style="19" customWidth="1"/>
    <col min="3577" max="3577" width="8.140625" style="19" customWidth="1"/>
    <col min="3578" max="3578" width="14.5703125" style="19" bestFit="1" customWidth="1"/>
    <col min="3579" max="3579" width="9.140625" style="19" customWidth="1"/>
    <col min="3580" max="3580" width="23.7109375" style="19" customWidth="1"/>
    <col min="3581" max="3581" width="9.140625" style="19" customWidth="1"/>
    <col min="3582" max="3582" width="16.42578125" style="19" customWidth="1"/>
    <col min="3583" max="3583" width="9.140625" style="19" customWidth="1"/>
    <col min="3584" max="3584" width="15.5703125" style="19" customWidth="1"/>
    <col min="3585" max="3585" width="9.140625" style="19" customWidth="1"/>
    <col min="3586" max="3586" width="14.85546875" style="19" customWidth="1"/>
    <col min="3587" max="3587" width="9.140625" style="19" customWidth="1"/>
    <col min="3588" max="3588" width="16.7109375" style="19" customWidth="1"/>
    <col min="3589" max="3589" width="9.140625" style="19" customWidth="1"/>
    <col min="3590" max="3590" width="14.42578125" style="19" customWidth="1"/>
    <col min="3591" max="3591" width="9.140625" style="19" customWidth="1"/>
    <col min="3592" max="3592" width="15.140625" style="19" customWidth="1"/>
    <col min="3593" max="3593" width="9.140625" style="19" customWidth="1"/>
    <col min="3594" max="3594" width="15" style="19" customWidth="1"/>
    <col min="3595" max="3595" width="9.140625" style="19" customWidth="1"/>
    <col min="3596" max="3596" width="15.85546875" style="19" customWidth="1"/>
    <col min="3597" max="3597" width="19.28515625" style="19" customWidth="1"/>
    <col min="3598" max="3598" width="20.85546875" style="19" customWidth="1"/>
    <col min="3599" max="3599" width="14.85546875" style="19" customWidth="1"/>
    <col min="3600" max="3603" width="9.140625" style="19" customWidth="1"/>
    <col min="3604" max="3604" width="9.140625" style="19"/>
    <col min="3605" max="3605" width="12.28515625" style="19" customWidth="1"/>
    <col min="3606" max="3606" width="18.28515625" style="19" customWidth="1"/>
    <col min="3607" max="3607" width="10.140625" style="19" bestFit="1" customWidth="1"/>
    <col min="3608" max="3830" width="9.140625" style="19"/>
    <col min="3831" max="3831" width="2.5703125" style="19" customWidth="1"/>
    <col min="3832" max="3832" width="12.28515625" style="19" customWidth="1"/>
    <col min="3833" max="3833" width="8.140625" style="19" customWidth="1"/>
    <col min="3834" max="3834" width="14.5703125" style="19" bestFit="1" customWidth="1"/>
    <col min="3835" max="3835" width="9.140625" style="19" customWidth="1"/>
    <col min="3836" max="3836" width="23.7109375" style="19" customWidth="1"/>
    <col min="3837" max="3837" width="9.140625" style="19" customWidth="1"/>
    <col min="3838" max="3838" width="16.42578125" style="19" customWidth="1"/>
    <col min="3839" max="3839" width="9.140625" style="19" customWidth="1"/>
    <col min="3840" max="3840" width="15.5703125" style="19" customWidth="1"/>
    <col min="3841" max="3841" width="9.140625" style="19" customWidth="1"/>
    <col min="3842" max="3842" width="14.85546875" style="19" customWidth="1"/>
    <col min="3843" max="3843" width="9.140625" style="19" customWidth="1"/>
    <col min="3844" max="3844" width="16.7109375" style="19" customWidth="1"/>
    <col min="3845" max="3845" width="9.140625" style="19" customWidth="1"/>
    <col min="3846" max="3846" width="14.42578125" style="19" customWidth="1"/>
    <col min="3847" max="3847" width="9.140625" style="19" customWidth="1"/>
    <col min="3848" max="3848" width="15.140625" style="19" customWidth="1"/>
    <col min="3849" max="3849" width="9.140625" style="19" customWidth="1"/>
    <col min="3850" max="3850" width="15" style="19" customWidth="1"/>
    <col min="3851" max="3851" width="9.140625" style="19" customWidth="1"/>
    <col min="3852" max="3852" width="15.85546875" style="19" customWidth="1"/>
    <col min="3853" max="3853" width="19.28515625" style="19" customWidth="1"/>
    <col min="3854" max="3854" width="20.85546875" style="19" customWidth="1"/>
    <col min="3855" max="3855" width="14.85546875" style="19" customWidth="1"/>
    <col min="3856" max="3859" width="9.140625" style="19" customWidth="1"/>
    <col min="3860" max="3860" width="9.140625" style="19"/>
    <col min="3861" max="3861" width="12.28515625" style="19" customWidth="1"/>
    <col min="3862" max="3862" width="18.28515625" style="19" customWidth="1"/>
    <col min="3863" max="3863" width="10.140625" style="19" bestFit="1" customWidth="1"/>
    <col min="3864" max="4086" width="9.140625" style="19"/>
    <col min="4087" max="4087" width="2.5703125" style="19" customWidth="1"/>
    <col min="4088" max="4088" width="12.28515625" style="19" customWidth="1"/>
    <col min="4089" max="4089" width="8.140625" style="19" customWidth="1"/>
    <col min="4090" max="4090" width="14.5703125" style="19" bestFit="1" customWidth="1"/>
    <col min="4091" max="4091" width="9.140625" style="19" customWidth="1"/>
    <col min="4092" max="4092" width="23.7109375" style="19" customWidth="1"/>
    <col min="4093" max="4093" width="9.140625" style="19" customWidth="1"/>
    <col min="4094" max="4094" width="16.42578125" style="19" customWidth="1"/>
    <col min="4095" max="4095" width="9.140625" style="19" customWidth="1"/>
    <col min="4096" max="4096" width="15.5703125" style="19" customWidth="1"/>
    <col min="4097" max="4097" width="9.140625" style="19" customWidth="1"/>
    <col min="4098" max="4098" width="14.85546875" style="19" customWidth="1"/>
    <col min="4099" max="4099" width="9.140625" style="19" customWidth="1"/>
    <col min="4100" max="4100" width="16.7109375" style="19" customWidth="1"/>
    <col min="4101" max="4101" width="9.140625" style="19" customWidth="1"/>
    <col min="4102" max="4102" width="14.42578125" style="19" customWidth="1"/>
    <col min="4103" max="4103" width="9.140625" style="19" customWidth="1"/>
    <col min="4104" max="4104" width="15.140625" style="19" customWidth="1"/>
    <col min="4105" max="4105" width="9.140625" style="19" customWidth="1"/>
    <col min="4106" max="4106" width="15" style="19" customWidth="1"/>
    <col min="4107" max="4107" width="9.140625" style="19" customWidth="1"/>
    <col min="4108" max="4108" width="15.85546875" style="19" customWidth="1"/>
    <col min="4109" max="4109" width="19.28515625" style="19" customWidth="1"/>
    <col min="4110" max="4110" width="20.85546875" style="19" customWidth="1"/>
    <col min="4111" max="4111" width="14.85546875" style="19" customWidth="1"/>
    <col min="4112" max="4115" width="9.140625" style="19" customWidth="1"/>
    <col min="4116" max="4116" width="9.140625" style="19"/>
    <col min="4117" max="4117" width="12.28515625" style="19" customWidth="1"/>
    <col min="4118" max="4118" width="18.28515625" style="19" customWidth="1"/>
    <col min="4119" max="4119" width="10.140625" style="19" bestFit="1" customWidth="1"/>
    <col min="4120" max="4342" width="9.140625" style="19"/>
    <col min="4343" max="4343" width="2.5703125" style="19" customWidth="1"/>
    <col min="4344" max="4344" width="12.28515625" style="19" customWidth="1"/>
    <col min="4345" max="4345" width="8.140625" style="19" customWidth="1"/>
    <col min="4346" max="4346" width="14.5703125" style="19" bestFit="1" customWidth="1"/>
    <col min="4347" max="4347" width="9.140625" style="19" customWidth="1"/>
    <col min="4348" max="4348" width="23.7109375" style="19" customWidth="1"/>
    <col min="4349" max="4349" width="9.140625" style="19" customWidth="1"/>
    <col min="4350" max="4350" width="16.42578125" style="19" customWidth="1"/>
    <col min="4351" max="4351" width="9.140625" style="19" customWidth="1"/>
    <col min="4352" max="4352" width="15.5703125" style="19" customWidth="1"/>
    <col min="4353" max="4353" width="9.140625" style="19" customWidth="1"/>
    <col min="4354" max="4354" width="14.85546875" style="19" customWidth="1"/>
    <col min="4355" max="4355" width="9.140625" style="19" customWidth="1"/>
    <col min="4356" max="4356" width="16.7109375" style="19" customWidth="1"/>
    <col min="4357" max="4357" width="9.140625" style="19" customWidth="1"/>
    <col min="4358" max="4358" width="14.42578125" style="19" customWidth="1"/>
    <col min="4359" max="4359" width="9.140625" style="19" customWidth="1"/>
    <col min="4360" max="4360" width="15.140625" style="19" customWidth="1"/>
    <col min="4361" max="4361" width="9.140625" style="19" customWidth="1"/>
    <col min="4362" max="4362" width="15" style="19" customWidth="1"/>
    <col min="4363" max="4363" width="9.140625" style="19" customWidth="1"/>
    <col min="4364" max="4364" width="15.85546875" style="19" customWidth="1"/>
    <col min="4365" max="4365" width="19.28515625" style="19" customWidth="1"/>
    <col min="4366" max="4366" width="20.85546875" style="19" customWidth="1"/>
    <col min="4367" max="4367" width="14.85546875" style="19" customWidth="1"/>
    <col min="4368" max="4371" width="9.140625" style="19" customWidth="1"/>
    <col min="4372" max="4372" width="9.140625" style="19"/>
    <col min="4373" max="4373" width="12.28515625" style="19" customWidth="1"/>
    <col min="4374" max="4374" width="18.28515625" style="19" customWidth="1"/>
    <col min="4375" max="4375" width="10.140625" style="19" bestFit="1" customWidth="1"/>
    <col min="4376" max="4598" width="9.140625" style="19"/>
    <col min="4599" max="4599" width="2.5703125" style="19" customWidth="1"/>
    <col min="4600" max="4600" width="12.28515625" style="19" customWidth="1"/>
    <col min="4601" max="4601" width="8.140625" style="19" customWidth="1"/>
    <col min="4602" max="4602" width="14.5703125" style="19" bestFit="1" customWidth="1"/>
    <col min="4603" max="4603" width="9.140625" style="19" customWidth="1"/>
    <col min="4604" max="4604" width="23.7109375" style="19" customWidth="1"/>
    <col min="4605" max="4605" width="9.140625" style="19" customWidth="1"/>
    <col min="4606" max="4606" width="16.42578125" style="19" customWidth="1"/>
    <col min="4607" max="4607" width="9.140625" style="19" customWidth="1"/>
    <col min="4608" max="4608" width="15.5703125" style="19" customWidth="1"/>
    <col min="4609" max="4609" width="9.140625" style="19" customWidth="1"/>
    <col min="4610" max="4610" width="14.85546875" style="19" customWidth="1"/>
    <col min="4611" max="4611" width="9.140625" style="19" customWidth="1"/>
    <col min="4612" max="4612" width="16.7109375" style="19" customWidth="1"/>
    <col min="4613" max="4613" width="9.140625" style="19" customWidth="1"/>
    <col min="4614" max="4614" width="14.42578125" style="19" customWidth="1"/>
    <col min="4615" max="4615" width="9.140625" style="19" customWidth="1"/>
    <col min="4616" max="4616" width="15.140625" style="19" customWidth="1"/>
    <col min="4617" max="4617" width="9.140625" style="19" customWidth="1"/>
    <col min="4618" max="4618" width="15" style="19" customWidth="1"/>
    <col min="4619" max="4619" width="9.140625" style="19" customWidth="1"/>
    <col min="4620" max="4620" width="15.85546875" style="19" customWidth="1"/>
    <col min="4621" max="4621" width="19.28515625" style="19" customWidth="1"/>
    <col min="4622" max="4622" width="20.85546875" style="19" customWidth="1"/>
    <col min="4623" max="4623" width="14.85546875" style="19" customWidth="1"/>
    <col min="4624" max="4627" width="9.140625" style="19" customWidth="1"/>
    <col min="4628" max="4628" width="9.140625" style="19"/>
    <col min="4629" max="4629" width="12.28515625" style="19" customWidth="1"/>
    <col min="4630" max="4630" width="18.28515625" style="19" customWidth="1"/>
    <col min="4631" max="4631" width="10.140625" style="19" bestFit="1" customWidth="1"/>
    <col min="4632" max="4854" width="9.140625" style="19"/>
    <col min="4855" max="4855" width="2.5703125" style="19" customWidth="1"/>
    <col min="4856" max="4856" width="12.28515625" style="19" customWidth="1"/>
    <col min="4857" max="4857" width="8.140625" style="19" customWidth="1"/>
    <col min="4858" max="4858" width="14.5703125" style="19" bestFit="1" customWidth="1"/>
    <col min="4859" max="4859" width="9.140625" style="19" customWidth="1"/>
    <col min="4860" max="4860" width="23.7109375" style="19" customWidth="1"/>
    <col min="4861" max="4861" width="9.140625" style="19" customWidth="1"/>
    <col min="4862" max="4862" width="16.42578125" style="19" customWidth="1"/>
    <col min="4863" max="4863" width="9.140625" style="19" customWidth="1"/>
    <col min="4864" max="4864" width="15.5703125" style="19" customWidth="1"/>
    <col min="4865" max="4865" width="9.140625" style="19" customWidth="1"/>
    <col min="4866" max="4866" width="14.85546875" style="19" customWidth="1"/>
    <col min="4867" max="4867" width="9.140625" style="19" customWidth="1"/>
    <col min="4868" max="4868" width="16.7109375" style="19" customWidth="1"/>
    <col min="4869" max="4869" width="9.140625" style="19" customWidth="1"/>
    <col min="4870" max="4870" width="14.42578125" style="19" customWidth="1"/>
    <col min="4871" max="4871" width="9.140625" style="19" customWidth="1"/>
    <col min="4872" max="4872" width="15.140625" style="19" customWidth="1"/>
    <col min="4873" max="4873" width="9.140625" style="19" customWidth="1"/>
    <col min="4874" max="4874" width="15" style="19" customWidth="1"/>
    <col min="4875" max="4875" width="9.140625" style="19" customWidth="1"/>
    <col min="4876" max="4876" width="15.85546875" style="19" customWidth="1"/>
    <col min="4877" max="4877" width="19.28515625" style="19" customWidth="1"/>
    <col min="4878" max="4878" width="20.85546875" style="19" customWidth="1"/>
    <col min="4879" max="4879" width="14.85546875" style="19" customWidth="1"/>
    <col min="4880" max="4883" width="9.140625" style="19" customWidth="1"/>
    <col min="4884" max="4884" width="9.140625" style="19"/>
    <col min="4885" max="4885" width="12.28515625" style="19" customWidth="1"/>
    <col min="4886" max="4886" width="18.28515625" style="19" customWidth="1"/>
    <col min="4887" max="4887" width="10.140625" style="19" bestFit="1" customWidth="1"/>
    <col min="4888" max="5110" width="9.140625" style="19"/>
    <col min="5111" max="5111" width="2.5703125" style="19" customWidth="1"/>
    <col min="5112" max="5112" width="12.28515625" style="19" customWidth="1"/>
    <col min="5113" max="5113" width="8.140625" style="19" customWidth="1"/>
    <col min="5114" max="5114" width="14.5703125" style="19" bestFit="1" customWidth="1"/>
    <col min="5115" max="5115" width="9.140625" style="19" customWidth="1"/>
    <col min="5116" max="5116" width="23.7109375" style="19" customWidth="1"/>
    <col min="5117" max="5117" width="9.140625" style="19" customWidth="1"/>
    <col min="5118" max="5118" width="16.42578125" style="19" customWidth="1"/>
    <col min="5119" max="5119" width="9.140625" style="19" customWidth="1"/>
    <col min="5120" max="5120" width="15.5703125" style="19" customWidth="1"/>
    <col min="5121" max="5121" width="9.140625" style="19" customWidth="1"/>
    <col min="5122" max="5122" width="14.85546875" style="19" customWidth="1"/>
    <col min="5123" max="5123" width="9.140625" style="19" customWidth="1"/>
    <col min="5124" max="5124" width="16.7109375" style="19" customWidth="1"/>
    <col min="5125" max="5125" width="9.140625" style="19" customWidth="1"/>
    <col min="5126" max="5126" width="14.42578125" style="19" customWidth="1"/>
    <col min="5127" max="5127" width="9.140625" style="19" customWidth="1"/>
    <col min="5128" max="5128" width="15.140625" style="19" customWidth="1"/>
    <col min="5129" max="5129" width="9.140625" style="19" customWidth="1"/>
    <col min="5130" max="5130" width="15" style="19" customWidth="1"/>
    <col min="5131" max="5131" width="9.140625" style="19" customWidth="1"/>
    <col min="5132" max="5132" width="15.85546875" style="19" customWidth="1"/>
    <col min="5133" max="5133" width="19.28515625" style="19" customWidth="1"/>
    <col min="5134" max="5134" width="20.85546875" style="19" customWidth="1"/>
    <col min="5135" max="5135" width="14.85546875" style="19" customWidth="1"/>
    <col min="5136" max="5139" width="9.140625" style="19" customWidth="1"/>
    <col min="5140" max="5140" width="9.140625" style="19"/>
    <col min="5141" max="5141" width="12.28515625" style="19" customWidth="1"/>
    <col min="5142" max="5142" width="18.28515625" style="19" customWidth="1"/>
    <col min="5143" max="5143" width="10.140625" style="19" bestFit="1" customWidth="1"/>
    <col min="5144" max="5366" width="9.140625" style="19"/>
    <col min="5367" max="5367" width="2.5703125" style="19" customWidth="1"/>
    <col min="5368" max="5368" width="12.28515625" style="19" customWidth="1"/>
    <col min="5369" max="5369" width="8.140625" style="19" customWidth="1"/>
    <col min="5370" max="5370" width="14.5703125" style="19" bestFit="1" customWidth="1"/>
    <col min="5371" max="5371" width="9.140625" style="19" customWidth="1"/>
    <col min="5372" max="5372" width="23.7109375" style="19" customWidth="1"/>
    <col min="5373" max="5373" width="9.140625" style="19" customWidth="1"/>
    <col min="5374" max="5374" width="16.42578125" style="19" customWidth="1"/>
    <col min="5375" max="5375" width="9.140625" style="19" customWidth="1"/>
    <col min="5376" max="5376" width="15.5703125" style="19" customWidth="1"/>
    <col min="5377" max="5377" width="9.140625" style="19" customWidth="1"/>
    <col min="5378" max="5378" width="14.85546875" style="19" customWidth="1"/>
    <col min="5379" max="5379" width="9.140625" style="19" customWidth="1"/>
    <col min="5380" max="5380" width="16.7109375" style="19" customWidth="1"/>
    <col min="5381" max="5381" width="9.140625" style="19" customWidth="1"/>
    <col min="5382" max="5382" width="14.42578125" style="19" customWidth="1"/>
    <col min="5383" max="5383" width="9.140625" style="19" customWidth="1"/>
    <col min="5384" max="5384" width="15.140625" style="19" customWidth="1"/>
    <col min="5385" max="5385" width="9.140625" style="19" customWidth="1"/>
    <col min="5386" max="5386" width="15" style="19" customWidth="1"/>
    <col min="5387" max="5387" width="9.140625" style="19" customWidth="1"/>
    <col min="5388" max="5388" width="15.85546875" style="19" customWidth="1"/>
    <col min="5389" max="5389" width="19.28515625" style="19" customWidth="1"/>
    <col min="5390" max="5390" width="20.85546875" style="19" customWidth="1"/>
    <col min="5391" max="5391" width="14.85546875" style="19" customWidth="1"/>
    <col min="5392" max="5395" width="9.140625" style="19" customWidth="1"/>
    <col min="5396" max="5396" width="9.140625" style="19"/>
    <col min="5397" max="5397" width="12.28515625" style="19" customWidth="1"/>
    <col min="5398" max="5398" width="18.28515625" style="19" customWidth="1"/>
    <col min="5399" max="5399" width="10.140625" style="19" bestFit="1" customWidth="1"/>
    <col min="5400" max="5622" width="9.140625" style="19"/>
    <col min="5623" max="5623" width="2.5703125" style="19" customWidth="1"/>
    <col min="5624" max="5624" width="12.28515625" style="19" customWidth="1"/>
    <col min="5625" max="5625" width="8.140625" style="19" customWidth="1"/>
    <col min="5626" max="5626" width="14.5703125" style="19" bestFit="1" customWidth="1"/>
    <col min="5627" max="5627" width="9.140625" style="19" customWidth="1"/>
    <col min="5628" max="5628" width="23.7109375" style="19" customWidth="1"/>
    <col min="5629" max="5629" width="9.140625" style="19" customWidth="1"/>
    <col min="5630" max="5630" width="16.42578125" style="19" customWidth="1"/>
    <col min="5631" max="5631" width="9.140625" style="19" customWidth="1"/>
    <col min="5632" max="5632" width="15.5703125" style="19" customWidth="1"/>
    <col min="5633" max="5633" width="9.140625" style="19" customWidth="1"/>
    <col min="5634" max="5634" width="14.85546875" style="19" customWidth="1"/>
    <col min="5635" max="5635" width="9.140625" style="19" customWidth="1"/>
    <col min="5636" max="5636" width="16.7109375" style="19" customWidth="1"/>
    <col min="5637" max="5637" width="9.140625" style="19" customWidth="1"/>
    <col min="5638" max="5638" width="14.42578125" style="19" customWidth="1"/>
    <col min="5639" max="5639" width="9.140625" style="19" customWidth="1"/>
    <col min="5640" max="5640" width="15.140625" style="19" customWidth="1"/>
    <col min="5641" max="5641" width="9.140625" style="19" customWidth="1"/>
    <col min="5642" max="5642" width="15" style="19" customWidth="1"/>
    <col min="5643" max="5643" width="9.140625" style="19" customWidth="1"/>
    <col min="5644" max="5644" width="15.85546875" style="19" customWidth="1"/>
    <col min="5645" max="5645" width="19.28515625" style="19" customWidth="1"/>
    <col min="5646" max="5646" width="20.85546875" style="19" customWidth="1"/>
    <col min="5647" max="5647" width="14.85546875" style="19" customWidth="1"/>
    <col min="5648" max="5651" width="9.140625" style="19" customWidth="1"/>
    <col min="5652" max="5652" width="9.140625" style="19"/>
    <col min="5653" max="5653" width="12.28515625" style="19" customWidth="1"/>
    <col min="5654" max="5654" width="18.28515625" style="19" customWidth="1"/>
    <col min="5655" max="5655" width="10.140625" style="19" bestFit="1" customWidth="1"/>
    <col min="5656" max="5878" width="9.140625" style="19"/>
    <col min="5879" max="5879" width="2.5703125" style="19" customWidth="1"/>
    <col min="5880" max="5880" width="12.28515625" style="19" customWidth="1"/>
    <col min="5881" max="5881" width="8.140625" style="19" customWidth="1"/>
    <col min="5882" max="5882" width="14.5703125" style="19" bestFit="1" customWidth="1"/>
    <col min="5883" max="5883" width="9.140625" style="19" customWidth="1"/>
    <col min="5884" max="5884" width="23.7109375" style="19" customWidth="1"/>
    <col min="5885" max="5885" width="9.140625" style="19" customWidth="1"/>
    <col min="5886" max="5886" width="16.42578125" style="19" customWidth="1"/>
    <col min="5887" max="5887" width="9.140625" style="19" customWidth="1"/>
    <col min="5888" max="5888" width="15.5703125" style="19" customWidth="1"/>
    <col min="5889" max="5889" width="9.140625" style="19" customWidth="1"/>
    <col min="5890" max="5890" width="14.85546875" style="19" customWidth="1"/>
    <col min="5891" max="5891" width="9.140625" style="19" customWidth="1"/>
    <col min="5892" max="5892" width="16.7109375" style="19" customWidth="1"/>
    <col min="5893" max="5893" width="9.140625" style="19" customWidth="1"/>
    <col min="5894" max="5894" width="14.42578125" style="19" customWidth="1"/>
    <col min="5895" max="5895" width="9.140625" style="19" customWidth="1"/>
    <col min="5896" max="5896" width="15.140625" style="19" customWidth="1"/>
    <col min="5897" max="5897" width="9.140625" style="19" customWidth="1"/>
    <col min="5898" max="5898" width="15" style="19" customWidth="1"/>
    <col min="5899" max="5899" width="9.140625" style="19" customWidth="1"/>
    <col min="5900" max="5900" width="15.85546875" style="19" customWidth="1"/>
    <col min="5901" max="5901" width="19.28515625" style="19" customWidth="1"/>
    <col min="5902" max="5902" width="20.85546875" style="19" customWidth="1"/>
    <col min="5903" max="5903" width="14.85546875" style="19" customWidth="1"/>
    <col min="5904" max="5907" width="9.140625" style="19" customWidth="1"/>
    <col min="5908" max="5908" width="9.140625" style="19"/>
    <col min="5909" max="5909" width="12.28515625" style="19" customWidth="1"/>
    <col min="5910" max="5910" width="18.28515625" style="19" customWidth="1"/>
    <col min="5911" max="5911" width="10.140625" style="19" bestFit="1" customWidth="1"/>
    <col min="5912" max="6134" width="9.140625" style="19"/>
    <col min="6135" max="6135" width="2.5703125" style="19" customWidth="1"/>
    <col min="6136" max="6136" width="12.28515625" style="19" customWidth="1"/>
    <col min="6137" max="6137" width="8.140625" style="19" customWidth="1"/>
    <col min="6138" max="6138" width="14.5703125" style="19" bestFit="1" customWidth="1"/>
    <col min="6139" max="6139" width="9.140625" style="19" customWidth="1"/>
    <col min="6140" max="6140" width="23.7109375" style="19" customWidth="1"/>
    <col min="6141" max="6141" width="9.140625" style="19" customWidth="1"/>
    <col min="6142" max="6142" width="16.42578125" style="19" customWidth="1"/>
    <col min="6143" max="6143" width="9.140625" style="19" customWidth="1"/>
    <col min="6144" max="6144" width="15.5703125" style="19" customWidth="1"/>
    <col min="6145" max="6145" width="9.140625" style="19" customWidth="1"/>
    <col min="6146" max="6146" width="14.85546875" style="19" customWidth="1"/>
    <col min="6147" max="6147" width="9.140625" style="19" customWidth="1"/>
    <col min="6148" max="6148" width="16.7109375" style="19" customWidth="1"/>
    <col min="6149" max="6149" width="9.140625" style="19" customWidth="1"/>
    <col min="6150" max="6150" width="14.42578125" style="19" customWidth="1"/>
    <col min="6151" max="6151" width="9.140625" style="19" customWidth="1"/>
    <col min="6152" max="6152" width="15.140625" style="19" customWidth="1"/>
    <col min="6153" max="6153" width="9.140625" style="19" customWidth="1"/>
    <col min="6154" max="6154" width="15" style="19" customWidth="1"/>
    <col min="6155" max="6155" width="9.140625" style="19" customWidth="1"/>
    <col min="6156" max="6156" width="15.85546875" style="19" customWidth="1"/>
    <col min="6157" max="6157" width="19.28515625" style="19" customWidth="1"/>
    <col min="6158" max="6158" width="20.85546875" style="19" customWidth="1"/>
    <col min="6159" max="6159" width="14.85546875" style="19" customWidth="1"/>
    <col min="6160" max="6163" width="9.140625" style="19" customWidth="1"/>
    <col min="6164" max="6164" width="9.140625" style="19"/>
    <col min="6165" max="6165" width="12.28515625" style="19" customWidth="1"/>
    <col min="6166" max="6166" width="18.28515625" style="19" customWidth="1"/>
    <col min="6167" max="6167" width="10.140625" style="19" bestFit="1" customWidth="1"/>
    <col min="6168" max="6390" width="9.140625" style="19"/>
    <col min="6391" max="6391" width="2.5703125" style="19" customWidth="1"/>
    <col min="6392" max="6392" width="12.28515625" style="19" customWidth="1"/>
    <col min="6393" max="6393" width="8.140625" style="19" customWidth="1"/>
    <col min="6394" max="6394" width="14.5703125" style="19" bestFit="1" customWidth="1"/>
    <col min="6395" max="6395" width="9.140625" style="19" customWidth="1"/>
    <col min="6396" max="6396" width="23.7109375" style="19" customWidth="1"/>
    <col min="6397" max="6397" width="9.140625" style="19" customWidth="1"/>
    <col min="6398" max="6398" width="16.42578125" style="19" customWidth="1"/>
    <col min="6399" max="6399" width="9.140625" style="19" customWidth="1"/>
    <col min="6400" max="6400" width="15.5703125" style="19" customWidth="1"/>
    <col min="6401" max="6401" width="9.140625" style="19" customWidth="1"/>
    <col min="6402" max="6402" width="14.85546875" style="19" customWidth="1"/>
    <col min="6403" max="6403" width="9.140625" style="19" customWidth="1"/>
    <col min="6404" max="6404" width="16.7109375" style="19" customWidth="1"/>
    <col min="6405" max="6405" width="9.140625" style="19" customWidth="1"/>
    <col min="6406" max="6406" width="14.42578125" style="19" customWidth="1"/>
    <col min="6407" max="6407" width="9.140625" style="19" customWidth="1"/>
    <col min="6408" max="6408" width="15.140625" style="19" customWidth="1"/>
    <col min="6409" max="6409" width="9.140625" style="19" customWidth="1"/>
    <col min="6410" max="6410" width="15" style="19" customWidth="1"/>
    <col min="6411" max="6411" width="9.140625" style="19" customWidth="1"/>
    <col min="6412" max="6412" width="15.85546875" style="19" customWidth="1"/>
    <col min="6413" max="6413" width="19.28515625" style="19" customWidth="1"/>
    <col min="6414" max="6414" width="20.85546875" style="19" customWidth="1"/>
    <col min="6415" max="6415" width="14.85546875" style="19" customWidth="1"/>
    <col min="6416" max="6419" width="9.140625" style="19" customWidth="1"/>
    <col min="6420" max="6420" width="9.140625" style="19"/>
    <col min="6421" max="6421" width="12.28515625" style="19" customWidth="1"/>
    <col min="6422" max="6422" width="18.28515625" style="19" customWidth="1"/>
    <col min="6423" max="6423" width="10.140625" style="19" bestFit="1" customWidth="1"/>
    <col min="6424" max="6646" width="9.140625" style="19"/>
    <col min="6647" max="6647" width="2.5703125" style="19" customWidth="1"/>
    <col min="6648" max="6648" width="12.28515625" style="19" customWidth="1"/>
    <col min="6649" max="6649" width="8.140625" style="19" customWidth="1"/>
    <col min="6650" max="6650" width="14.5703125" style="19" bestFit="1" customWidth="1"/>
    <col min="6651" max="6651" width="9.140625" style="19" customWidth="1"/>
    <col min="6652" max="6652" width="23.7109375" style="19" customWidth="1"/>
    <col min="6653" max="6653" width="9.140625" style="19" customWidth="1"/>
    <col min="6654" max="6654" width="16.42578125" style="19" customWidth="1"/>
    <col min="6655" max="6655" width="9.140625" style="19" customWidth="1"/>
    <col min="6656" max="6656" width="15.5703125" style="19" customWidth="1"/>
    <col min="6657" max="6657" width="9.140625" style="19" customWidth="1"/>
    <col min="6658" max="6658" width="14.85546875" style="19" customWidth="1"/>
    <col min="6659" max="6659" width="9.140625" style="19" customWidth="1"/>
    <col min="6660" max="6660" width="16.7109375" style="19" customWidth="1"/>
    <col min="6661" max="6661" width="9.140625" style="19" customWidth="1"/>
    <col min="6662" max="6662" width="14.42578125" style="19" customWidth="1"/>
    <col min="6663" max="6663" width="9.140625" style="19" customWidth="1"/>
    <col min="6664" max="6664" width="15.140625" style="19" customWidth="1"/>
    <col min="6665" max="6665" width="9.140625" style="19" customWidth="1"/>
    <col min="6666" max="6666" width="15" style="19" customWidth="1"/>
    <col min="6667" max="6667" width="9.140625" style="19" customWidth="1"/>
    <col min="6668" max="6668" width="15.85546875" style="19" customWidth="1"/>
    <col min="6669" max="6669" width="19.28515625" style="19" customWidth="1"/>
    <col min="6670" max="6670" width="20.85546875" style="19" customWidth="1"/>
    <col min="6671" max="6671" width="14.85546875" style="19" customWidth="1"/>
    <col min="6672" max="6675" width="9.140625" style="19" customWidth="1"/>
    <col min="6676" max="6676" width="9.140625" style="19"/>
    <col min="6677" max="6677" width="12.28515625" style="19" customWidth="1"/>
    <col min="6678" max="6678" width="18.28515625" style="19" customWidth="1"/>
    <col min="6679" max="6679" width="10.140625" style="19" bestFit="1" customWidth="1"/>
    <col min="6680" max="6902" width="9.140625" style="19"/>
    <col min="6903" max="6903" width="2.5703125" style="19" customWidth="1"/>
    <col min="6904" max="6904" width="12.28515625" style="19" customWidth="1"/>
    <col min="6905" max="6905" width="8.140625" style="19" customWidth="1"/>
    <col min="6906" max="6906" width="14.5703125" style="19" bestFit="1" customWidth="1"/>
    <col min="6907" max="6907" width="9.140625" style="19" customWidth="1"/>
    <col min="6908" max="6908" width="23.7109375" style="19" customWidth="1"/>
    <col min="6909" max="6909" width="9.140625" style="19" customWidth="1"/>
    <col min="6910" max="6910" width="16.42578125" style="19" customWidth="1"/>
    <col min="6911" max="6911" width="9.140625" style="19" customWidth="1"/>
    <col min="6912" max="6912" width="15.5703125" style="19" customWidth="1"/>
    <col min="6913" max="6913" width="9.140625" style="19" customWidth="1"/>
    <col min="6914" max="6914" width="14.85546875" style="19" customWidth="1"/>
    <col min="6915" max="6915" width="9.140625" style="19" customWidth="1"/>
    <col min="6916" max="6916" width="16.7109375" style="19" customWidth="1"/>
    <col min="6917" max="6917" width="9.140625" style="19" customWidth="1"/>
    <col min="6918" max="6918" width="14.42578125" style="19" customWidth="1"/>
    <col min="6919" max="6919" width="9.140625" style="19" customWidth="1"/>
    <col min="6920" max="6920" width="15.140625" style="19" customWidth="1"/>
    <col min="6921" max="6921" width="9.140625" style="19" customWidth="1"/>
    <col min="6922" max="6922" width="15" style="19" customWidth="1"/>
    <col min="6923" max="6923" width="9.140625" style="19" customWidth="1"/>
    <col min="6924" max="6924" width="15.85546875" style="19" customWidth="1"/>
    <col min="6925" max="6925" width="19.28515625" style="19" customWidth="1"/>
    <col min="6926" max="6926" width="20.85546875" style="19" customWidth="1"/>
    <col min="6927" max="6927" width="14.85546875" style="19" customWidth="1"/>
    <col min="6928" max="6931" width="9.140625" style="19" customWidth="1"/>
    <col min="6932" max="6932" width="9.140625" style="19"/>
    <col min="6933" max="6933" width="12.28515625" style="19" customWidth="1"/>
    <col min="6934" max="6934" width="18.28515625" style="19" customWidth="1"/>
    <col min="6935" max="6935" width="10.140625" style="19" bestFit="1" customWidth="1"/>
    <col min="6936" max="7158" width="9.140625" style="19"/>
    <col min="7159" max="7159" width="2.5703125" style="19" customWidth="1"/>
    <col min="7160" max="7160" width="12.28515625" style="19" customWidth="1"/>
    <col min="7161" max="7161" width="8.140625" style="19" customWidth="1"/>
    <col min="7162" max="7162" width="14.5703125" style="19" bestFit="1" customWidth="1"/>
    <col min="7163" max="7163" width="9.140625" style="19" customWidth="1"/>
    <col min="7164" max="7164" width="23.7109375" style="19" customWidth="1"/>
    <col min="7165" max="7165" width="9.140625" style="19" customWidth="1"/>
    <col min="7166" max="7166" width="16.42578125" style="19" customWidth="1"/>
    <col min="7167" max="7167" width="9.140625" style="19" customWidth="1"/>
    <col min="7168" max="7168" width="15.5703125" style="19" customWidth="1"/>
    <col min="7169" max="7169" width="9.140625" style="19" customWidth="1"/>
    <col min="7170" max="7170" width="14.85546875" style="19" customWidth="1"/>
    <col min="7171" max="7171" width="9.140625" style="19" customWidth="1"/>
    <col min="7172" max="7172" width="16.7109375" style="19" customWidth="1"/>
    <col min="7173" max="7173" width="9.140625" style="19" customWidth="1"/>
    <col min="7174" max="7174" width="14.42578125" style="19" customWidth="1"/>
    <col min="7175" max="7175" width="9.140625" style="19" customWidth="1"/>
    <col min="7176" max="7176" width="15.140625" style="19" customWidth="1"/>
    <col min="7177" max="7177" width="9.140625" style="19" customWidth="1"/>
    <col min="7178" max="7178" width="15" style="19" customWidth="1"/>
    <col min="7179" max="7179" width="9.140625" style="19" customWidth="1"/>
    <col min="7180" max="7180" width="15.85546875" style="19" customWidth="1"/>
    <col min="7181" max="7181" width="19.28515625" style="19" customWidth="1"/>
    <col min="7182" max="7182" width="20.85546875" style="19" customWidth="1"/>
    <col min="7183" max="7183" width="14.85546875" style="19" customWidth="1"/>
    <col min="7184" max="7187" width="9.140625" style="19" customWidth="1"/>
    <col min="7188" max="7188" width="9.140625" style="19"/>
    <col min="7189" max="7189" width="12.28515625" style="19" customWidth="1"/>
    <col min="7190" max="7190" width="18.28515625" style="19" customWidth="1"/>
    <col min="7191" max="7191" width="10.140625" style="19" bestFit="1" customWidth="1"/>
    <col min="7192" max="7414" width="9.140625" style="19"/>
    <col min="7415" max="7415" width="2.5703125" style="19" customWidth="1"/>
    <col min="7416" max="7416" width="12.28515625" style="19" customWidth="1"/>
    <col min="7417" max="7417" width="8.140625" style="19" customWidth="1"/>
    <col min="7418" max="7418" width="14.5703125" style="19" bestFit="1" customWidth="1"/>
    <col min="7419" max="7419" width="9.140625" style="19" customWidth="1"/>
    <col min="7420" max="7420" width="23.7109375" style="19" customWidth="1"/>
    <col min="7421" max="7421" width="9.140625" style="19" customWidth="1"/>
    <col min="7422" max="7422" width="16.42578125" style="19" customWidth="1"/>
    <col min="7423" max="7423" width="9.140625" style="19" customWidth="1"/>
    <col min="7424" max="7424" width="15.5703125" style="19" customWidth="1"/>
    <col min="7425" max="7425" width="9.140625" style="19" customWidth="1"/>
    <col min="7426" max="7426" width="14.85546875" style="19" customWidth="1"/>
    <col min="7427" max="7427" width="9.140625" style="19" customWidth="1"/>
    <col min="7428" max="7428" width="16.7109375" style="19" customWidth="1"/>
    <col min="7429" max="7429" width="9.140625" style="19" customWidth="1"/>
    <col min="7430" max="7430" width="14.42578125" style="19" customWidth="1"/>
    <col min="7431" max="7431" width="9.140625" style="19" customWidth="1"/>
    <col min="7432" max="7432" width="15.140625" style="19" customWidth="1"/>
    <col min="7433" max="7433" width="9.140625" style="19" customWidth="1"/>
    <col min="7434" max="7434" width="15" style="19" customWidth="1"/>
    <col min="7435" max="7435" width="9.140625" style="19" customWidth="1"/>
    <col min="7436" max="7436" width="15.85546875" style="19" customWidth="1"/>
    <col min="7437" max="7437" width="19.28515625" style="19" customWidth="1"/>
    <col min="7438" max="7438" width="20.85546875" style="19" customWidth="1"/>
    <col min="7439" max="7439" width="14.85546875" style="19" customWidth="1"/>
    <col min="7440" max="7443" width="9.140625" style="19" customWidth="1"/>
    <col min="7444" max="7444" width="9.140625" style="19"/>
    <col min="7445" max="7445" width="12.28515625" style="19" customWidth="1"/>
    <col min="7446" max="7446" width="18.28515625" style="19" customWidth="1"/>
    <col min="7447" max="7447" width="10.140625" style="19" bestFit="1" customWidth="1"/>
    <col min="7448" max="7670" width="9.140625" style="19"/>
    <col min="7671" max="7671" width="2.5703125" style="19" customWidth="1"/>
    <col min="7672" max="7672" width="12.28515625" style="19" customWidth="1"/>
    <col min="7673" max="7673" width="8.140625" style="19" customWidth="1"/>
    <col min="7674" max="7674" width="14.5703125" style="19" bestFit="1" customWidth="1"/>
    <col min="7675" max="7675" width="9.140625" style="19" customWidth="1"/>
    <col min="7676" max="7676" width="23.7109375" style="19" customWidth="1"/>
    <col min="7677" max="7677" width="9.140625" style="19" customWidth="1"/>
    <col min="7678" max="7678" width="16.42578125" style="19" customWidth="1"/>
    <col min="7679" max="7679" width="9.140625" style="19" customWidth="1"/>
    <col min="7680" max="7680" width="15.5703125" style="19" customWidth="1"/>
    <col min="7681" max="7681" width="9.140625" style="19" customWidth="1"/>
    <col min="7682" max="7682" width="14.85546875" style="19" customWidth="1"/>
    <col min="7683" max="7683" width="9.140625" style="19" customWidth="1"/>
    <col min="7684" max="7684" width="16.7109375" style="19" customWidth="1"/>
    <col min="7685" max="7685" width="9.140625" style="19" customWidth="1"/>
    <col min="7686" max="7686" width="14.42578125" style="19" customWidth="1"/>
    <col min="7687" max="7687" width="9.140625" style="19" customWidth="1"/>
    <col min="7688" max="7688" width="15.140625" style="19" customWidth="1"/>
    <col min="7689" max="7689" width="9.140625" style="19" customWidth="1"/>
    <col min="7690" max="7690" width="15" style="19" customWidth="1"/>
    <col min="7691" max="7691" width="9.140625" style="19" customWidth="1"/>
    <col min="7692" max="7692" width="15.85546875" style="19" customWidth="1"/>
    <col min="7693" max="7693" width="19.28515625" style="19" customWidth="1"/>
    <col min="7694" max="7694" width="20.85546875" style="19" customWidth="1"/>
    <col min="7695" max="7695" width="14.85546875" style="19" customWidth="1"/>
    <col min="7696" max="7699" width="9.140625" style="19" customWidth="1"/>
    <col min="7700" max="7700" width="9.140625" style="19"/>
    <col min="7701" max="7701" width="12.28515625" style="19" customWidth="1"/>
    <col min="7702" max="7702" width="18.28515625" style="19" customWidth="1"/>
    <col min="7703" max="7703" width="10.140625" style="19" bestFit="1" customWidth="1"/>
    <col min="7704" max="7926" width="9.140625" style="19"/>
    <col min="7927" max="7927" width="2.5703125" style="19" customWidth="1"/>
    <col min="7928" max="7928" width="12.28515625" style="19" customWidth="1"/>
    <col min="7929" max="7929" width="8.140625" style="19" customWidth="1"/>
    <col min="7930" max="7930" width="14.5703125" style="19" bestFit="1" customWidth="1"/>
    <col min="7931" max="7931" width="9.140625" style="19" customWidth="1"/>
    <col min="7932" max="7932" width="23.7109375" style="19" customWidth="1"/>
    <col min="7933" max="7933" width="9.140625" style="19" customWidth="1"/>
    <col min="7934" max="7934" width="16.42578125" style="19" customWidth="1"/>
    <col min="7935" max="7935" width="9.140625" style="19" customWidth="1"/>
    <col min="7936" max="7936" width="15.5703125" style="19" customWidth="1"/>
    <col min="7937" max="7937" width="9.140625" style="19" customWidth="1"/>
    <col min="7938" max="7938" width="14.85546875" style="19" customWidth="1"/>
    <col min="7939" max="7939" width="9.140625" style="19" customWidth="1"/>
    <col min="7940" max="7940" width="16.7109375" style="19" customWidth="1"/>
    <col min="7941" max="7941" width="9.140625" style="19" customWidth="1"/>
    <col min="7942" max="7942" width="14.42578125" style="19" customWidth="1"/>
    <col min="7943" max="7943" width="9.140625" style="19" customWidth="1"/>
    <col min="7944" max="7944" width="15.140625" style="19" customWidth="1"/>
    <col min="7945" max="7945" width="9.140625" style="19" customWidth="1"/>
    <col min="7946" max="7946" width="15" style="19" customWidth="1"/>
    <col min="7947" max="7947" width="9.140625" style="19" customWidth="1"/>
    <col min="7948" max="7948" width="15.85546875" style="19" customWidth="1"/>
    <col min="7949" max="7949" width="19.28515625" style="19" customWidth="1"/>
    <col min="7950" max="7950" width="20.85546875" style="19" customWidth="1"/>
    <col min="7951" max="7951" width="14.85546875" style="19" customWidth="1"/>
    <col min="7952" max="7955" width="9.140625" style="19" customWidth="1"/>
    <col min="7956" max="7956" width="9.140625" style="19"/>
    <col min="7957" max="7957" width="12.28515625" style="19" customWidth="1"/>
    <col min="7958" max="7958" width="18.28515625" style="19" customWidth="1"/>
    <col min="7959" max="7959" width="10.140625" style="19" bestFit="1" customWidth="1"/>
    <col min="7960" max="8182" width="9.140625" style="19"/>
    <col min="8183" max="8183" width="2.5703125" style="19" customWidth="1"/>
    <col min="8184" max="8184" width="12.28515625" style="19" customWidth="1"/>
    <col min="8185" max="8185" width="8.140625" style="19" customWidth="1"/>
    <col min="8186" max="8186" width="14.5703125" style="19" bestFit="1" customWidth="1"/>
    <col min="8187" max="8187" width="9.140625" style="19" customWidth="1"/>
    <col min="8188" max="8188" width="23.7109375" style="19" customWidth="1"/>
    <col min="8189" max="8189" width="9.140625" style="19" customWidth="1"/>
    <col min="8190" max="8190" width="16.42578125" style="19" customWidth="1"/>
    <col min="8191" max="8191" width="9.140625" style="19" customWidth="1"/>
    <col min="8192" max="8192" width="15.5703125" style="19" customWidth="1"/>
    <col min="8193" max="8193" width="9.140625" style="19" customWidth="1"/>
    <col min="8194" max="8194" width="14.85546875" style="19" customWidth="1"/>
    <col min="8195" max="8195" width="9.140625" style="19" customWidth="1"/>
    <col min="8196" max="8196" width="16.7109375" style="19" customWidth="1"/>
    <col min="8197" max="8197" width="9.140625" style="19" customWidth="1"/>
    <col min="8198" max="8198" width="14.42578125" style="19" customWidth="1"/>
    <col min="8199" max="8199" width="9.140625" style="19" customWidth="1"/>
    <col min="8200" max="8200" width="15.140625" style="19" customWidth="1"/>
    <col min="8201" max="8201" width="9.140625" style="19" customWidth="1"/>
    <col min="8202" max="8202" width="15" style="19" customWidth="1"/>
    <col min="8203" max="8203" width="9.140625" style="19" customWidth="1"/>
    <col min="8204" max="8204" width="15.85546875" style="19" customWidth="1"/>
    <col min="8205" max="8205" width="19.28515625" style="19" customWidth="1"/>
    <col min="8206" max="8206" width="20.85546875" style="19" customWidth="1"/>
    <col min="8207" max="8207" width="14.85546875" style="19" customWidth="1"/>
    <col min="8208" max="8211" width="9.140625" style="19" customWidth="1"/>
    <col min="8212" max="8212" width="9.140625" style="19"/>
    <col min="8213" max="8213" width="12.28515625" style="19" customWidth="1"/>
    <col min="8214" max="8214" width="18.28515625" style="19" customWidth="1"/>
    <col min="8215" max="8215" width="10.140625" style="19" bestFit="1" customWidth="1"/>
    <col min="8216" max="8438" width="9.140625" style="19"/>
    <col min="8439" max="8439" width="2.5703125" style="19" customWidth="1"/>
    <col min="8440" max="8440" width="12.28515625" style="19" customWidth="1"/>
    <col min="8441" max="8441" width="8.140625" style="19" customWidth="1"/>
    <col min="8442" max="8442" width="14.5703125" style="19" bestFit="1" customWidth="1"/>
    <col min="8443" max="8443" width="9.140625" style="19" customWidth="1"/>
    <col min="8444" max="8444" width="23.7109375" style="19" customWidth="1"/>
    <col min="8445" max="8445" width="9.140625" style="19" customWidth="1"/>
    <col min="8446" max="8446" width="16.42578125" style="19" customWidth="1"/>
    <col min="8447" max="8447" width="9.140625" style="19" customWidth="1"/>
    <col min="8448" max="8448" width="15.5703125" style="19" customWidth="1"/>
    <col min="8449" max="8449" width="9.140625" style="19" customWidth="1"/>
    <col min="8450" max="8450" width="14.85546875" style="19" customWidth="1"/>
    <col min="8451" max="8451" width="9.140625" style="19" customWidth="1"/>
    <col min="8452" max="8452" width="16.7109375" style="19" customWidth="1"/>
    <col min="8453" max="8453" width="9.140625" style="19" customWidth="1"/>
    <col min="8454" max="8454" width="14.42578125" style="19" customWidth="1"/>
    <col min="8455" max="8455" width="9.140625" style="19" customWidth="1"/>
    <col min="8456" max="8456" width="15.140625" style="19" customWidth="1"/>
    <col min="8457" max="8457" width="9.140625" style="19" customWidth="1"/>
    <col min="8458" max="8458" width="15" style="19" customWidth="1"/>
    <col min="8459" max="8459" width="9.140625" style="19" customWidth="1"/>
    <col min="8460" max="8460" width="15.85546875" style="19" customWidth="1"/>
    <col min="8461" max="8461" width="19.28515625" style="19" customWidth="1"/>
    <col min="8462" max="8462" width="20.85546875" style="19" customWidth="1"/>
    <col min="8463" max="8463" width="14.85546875" style="19" customWidth="1"/>
    <col min="8464" max="8467" width="9.140625" style="19" customWidth="1"/>
    <col min="8468" max="8468" width="9.140625" style="19"/>
    <col min="8469" max="8469" width="12.28515625" style="19" customWidth="1"/>
    <col min="8470" max="8470" width="18.28515625" style="19" customWidth="1"/>
    <col min="8471" max="8471" width="10.140625" style="19" bestFit="1" customWidth="1"/>
    <col min="8472" max="8694" width="9.140625" style="19"/>
    <col min="8695" max="8695" width="2.5703125" style="19" customWidth="1"/>
    <col min="8696" max="8696" width="12.28515625" style="19" customWidth="1"/>
    <col min="8697" max="8697" width="8.140625" style="19" customWidth="1"/>
    <col min="8698" max="8698" width="14.5703125" style="19" bestFit="1" customWidth="1"/>
    <col min="8699" max="8699" width="9.140625" style="19" customWidth="1"/>
    <col min="8700" max="8700" width="23.7109375" style="19" customWidth="1"/>
    <col min="8701" max="8701" width="9.140625" style="19" customWidth="1"/>
    <col min="8702" max="8702" width="16.42578125" style="19" customWidth="1"/>
    <col min="8703" max="8703" width="9.140625" style="19" customWidth="1"/>
    <col min="8704" max="8704" width="15.5703125" style="19" customWidth="1"/>
    <col min="8705" max="8705" width="9.140625" style="19" customWidth="1"/>
    <col min="8706" max="8706" width="14.85546875" style="19" customWidth="1"/>
    <col min="8707" max="8707" width="9.140625" style="19" customWidth="1"/>
    <col min="8708" max="8708" width="16.7109375" style="19" customWidth="1"/>
    <col min="8709" max="8709" width="9.140625" style="19" customWidth="1"/>
    <col min="8710" max="8710" width="14.42578125" style="19" customWidth="1"/>
    <col min="8711" max="8711" width="9.140625" style="19" customWidth="1"/>
    <col min="8712" max="8712" width="15.140625" style="19" customWidth="1"/>
    <col min="8713" max="8713" width="9.140625" style="19" customWidth="1"/>
    <col min="8714" max="8714" width="15" style="19" customWidth="1"/>
    <col min="8715" max="8715" width="9.140625" style="19" customWidth="1"/>
    <col min="8716" max="8716" width="15.85546875" style="19" customWidth="1"/>
    <col min="8717" max="8717" width="19.28515625" style="19" customWidth="1"/>
    <col min="8718" max="8718" width="20.85546875" style="19" customWidth="1"/>
    <col min="8719" max="8719" width="14.85546875" style="19" customWidth="1"/>
    <col min="8720" max="8723" width="9.140625" style="19" customWidth="1"/>
    <col min="8724" max="8724" width="9.140625" style="19"/>
    <col min="8725" max="8725" width="12.28515625" style="19" customWidth="1"/>
    <col min="8726" max="8726" width="18.28515625" style="19" customWidth="1"/>
    <col min="8727" max="8727" width="10.140625" style="19" bestFit="1" customWidth="1"/>
    <col min="8728" max="8950" width="9.140625" style="19"/>
    <col min="8951" max="8951" width="2.5703125" style="19" customWidth="1"/>
    <col min="8952" max="8952" width="12.28515625" style="19" customWidth="1"/>
    <col min="8953" max="8953" width="8.140625" style="19" customWidth="1"/>
    <col min="8954" max="8954" width="14.5703125" style="19" bestFit="1" customWidth="1"/>
    <col min="8955" max="8955" width="9.140625" style="19" customWidth="1"/>
    <col min="8956" max="8956" width="23.7109375" style="19" customWidth="1"/>
    <col min="8957" max="8957" width="9.140625" style="19" customWidth="1"/>
    <col min="8958" max="8958" width="16.42578125" style="19" customWidth="1"/>
    <col min="8959" max="8959" width="9.140625" style="19" customWidth="1"/>
    <col min="8960" max="8960" width="15.5703125" style="19" customWidth="1"/>
    <col min="8961" max="8961" width="9.140625" style="19" customWidth="1"/>
    <col min="8962" max="8962" width="14.85546875" style="19" customWidth="1"/>
    <col min="8963" max="8963" width="9.140625" style="19" customWidth="1"/>
    <col min="8964" max="8964" width="16.7109375" style="19" customWidth="1"/>
    <col min="8965" max="8965" width="9.140625" style="19" customWidth="1"/>
    <col min="8966" max="8966" width="14.42578125" style="19" customWidth="1"/>
    <col min="8967" max="8967" width="9.140625" style="19" customWidth="1"/>
    <col min="8968" max="8968" width="15.140625" style="19" customWidth="1"/>
    <col min="8969" max="8969" width="9.140625" style="19" customWidth="1"/>
    <col min="8970" max="8970" width="15" style="19" customWidth="1"/>
    <col min="8971" max="8971" width="9.140625" style="19" customWidth="1"/>
    <col min="8972" max="8972" width="15.85546875" style="19" customWidth="1"/>
    <col min="8973" max="8973" width="19.28515625" style="19" customWidth="1"/>
    <col min="8974" max="8974" width="20.85546875" style="19" customWidth="1"/>
    <col min="8975" max="8975" width="14.85546875" style="19" customWidth="1"/>
    <col min="8976" max="8979" width="9.140625" style="19" customWidth="1"/>
    <col min="8980" max="8980" width="9.140625" style="19"/>
    <col min="8981" max="8981" width="12.28515625" style="19" customWidth="1"/>
    <col min="8982" max="8982" width="18.28515625" style="19" customWidth="1"/>
    <col min="8983" max="8983" width="10.140625" style="19" bestFit="1" customWidth="1"/>
    <col min="8984" max="9206" width="9.140625" style="19"/>
    <col min="9207" max="9207" width="2.5703125" style="19" customWidth="1"/>
    <col min="9208" max="9208" width="12.28515625" style="19" customWidth="1"/>
    <col min="9209" max="9209" width="8.140625" style="19" customWidth="1"/>
    <col min="9210" max="9210" width="14.5703125" style="19" bestFit="1" customWidth="1"/>
    <col min="9211" max="9211" width="9.140625" style="19" customWidth="1"/>
    <col min="9212" max="9212" width="23.7109375" style="19" customWidth="1"/>
    <col min="9213" max="9213" width="9.140625" style="19" customWidth="1"/>
    <col min="9214" max="9214" width="16.42578125" style="19" customWidth="1"/>
    <col min="9215" max="9215" width="9.140625" style="19" customWidth="1"/>
    <col min="9216" max="9216" width="15.5703125" style="19" customWidth="1"/>
    <col min="9217" max="9217" width="9.140625" style="19" customWidth="1"/>
    <col min="9218" max="9218" width="14.85546875" style="19" customWidth="1"/>
    <col min="9219" max="9219" width="9.140625" style="19" customWidth="1"/>
    <col min="9220" max="9220" width="16.7109375" style="19" customWidth="1"/>
    <col min="9221" max="9221" width="9.140625" style="19" customWidth="1"/>
    <col min="9222" max="9222" width="14.42578125" style="19" customWidth="1"/>
    <col min="9223" max="9223" width="9.140625" style="19" customWidth="1"/>
    <col min="9224" max="9224" width="15.140625" style="19" customWidth="1"/>
    <col min="9225" max="9225" width="9.140625" style="19" customWidth="1"/>
    <col min="9226" max="9226" width="15" style="19" customWidth="1"/>
    <col min="9227" max="9227" width="9.140625" style="19" customWidth="1"/>
    <col min="9228" max="9228" width="15.85546875" style="19" customWidth="1"/>
    <col min="9229" max="9229" width="19.28515625" style="19" customWidth="1"/>
    <col min="9230" max="9230" width="20.85546875" style="19" customWidth="1"/>
    <col min="9231" max="9231" width="14.85546875" style="19" customWidth="1"/>
    <col min="9232" max="9235" width="9.140625" style="19" customWidth="1"/>
    <col min="9236" max="9236" width="9.140625" style="19"/>
    <col min="9237" max="9237" width="12.28515625" style="19" customWidth="1"/>
    <col min="9238" max="9238" width="18.28515625" style="19" customWidth="1"/>
    <col min="9239" max="9239" width="10.140625" style="19" bestFit="1" customWidth="1"/>
    <col min="9240" max="9462" width="9.140625" style="19"/>
    <col min="9463" max="9463" width="2.5703125" style="19" customWidth="1"/>
    <col min="9464" max="9464" width="12.28515625" style="19" customWidth="1"/>
    <col min="9465" max="9465" width="8.140625" style="19" customWidth="1"/>
    <col min="9466" max="9466" width="14.5703125" style="19" bestFit="1" customWidth="1"/>
    <col min="9467" max="9467" width="9.140625" style="19" customWidth="1"/>
    <col min="9468" max="9468" width="23.7109375" style="19" customWidth="1"/>
    <col min="9469" max="9469" width="9.140625" style="19" customWidth="1"/>
    <col min="9470" max="9470" width="16.42578125" style="19" customWidth="1"/>
    <col min="9471" max="9471" width="9.140625" style="19" customWidth="1"/>
    <col min="9472" max="9472" width="15.5703125" style="19" customWidth="1"/>
    <col min="9473" max="9473" width="9.140625" style="19" customWidth="1"/>
    <col min="9474" max="9474" width="14.85546875" style="19" customWidth="1"/>
    <col min="9475" max="9475" width="9.140625" style="19" customWidth="1"/>
    <col min="9476" max="9476" width="16.7109375" style="19" customWidth="1"/>
    <col min="9477" max="9477" width="9.140625" style="19" customWidth="1"/>
    <col min="9478" max="9478" width="14.42578125" style="19" customWidth="1"/>
    <col min="9479" max="9479" width="9.140625" style="19" customWidth="1"/>
    <col min="9480" max="9480" width="15.140625" style="19" customWidth="1"/>
    <col min="9481" max="9481" width="9.140625" style="19" customWidth="1"/>
    <col min="9482" max="9482" width="15" style="19" customWidth="1"/>
    <col min="9483" max="9483" width="9.140625" style="19" customWidth="1"/>
    <col min="9484" max="9484" width="15.85546875" style="19" customWidth="1"/>
    <col min="9485" max="9485" width="19.28515625" style="19" customWidth="1"/>
    <col min="9486" max="9486" width="20.85546875" style="19" customWidth="1"/>
    <col min="9487" max="9487" width="14.85546875" style="19" customWidth="1"/>
    <col min="9488" max="9491" width="9.140625" style="19" customWidth="1"/>
    <col min="9492" max="9492" width="9.140625" style="19"/>
    <col min="9493" max="9493" width="12.28515625" style="19" customWidth="1"/>
    <col min="9494" max="9494" width="18.28515625" style="19" customWidth="1"/>
    <col min="9495" max="9495" width="10.140625" style="19" bestFit="1" customWidth="1"/>
    <col min="9496" max="9718" width="9.140625" style="19"/>
    <col min="9719" max="9719" width="2.5703125" style="19" customWidth="1"/>
    <col min="9720" max="9720" width="12.28515625" style="19" customWidth="1"/>
    <col min="9721" max="9721" width="8.140625" style="19" customWidth="1"/>
    <col min="9722" max="9722" width="14.5703125" style="19" bestFit="1" customWidth="1"/>
    <col min="9723" max="9723" width="9.140625" style="19" customWidth="1"/>
    <col min="9724" max="9724" width="23.7109375" style="19" customWidth="1"/>
    <col min="9725" max="9725" width="9.140625" style="19" customWidth="1"/>
    <col min="9726" max="9726" width="16.42578125" style="19" customWidth="1"/>
    <col min="9727" max="9727" width="9.140625" style="19" customWidth="1"/>
    <col min="9728" max="9728" width="15.5703125" style="19" customWidth="1"/>
    <col min="9729" max="9729" width="9.140625" style="19" customWidth="1"/>
    <col min="9730" max="9730" width="14.85546875" style="19" customWidth="1"/>
    <col min="9731" max="9731" width="9.140625" style="19" customWidth="1"/>
    <col min="9732" max="9732" width="16.7109375" style="19" customWidth="1"/>
    <col min="9733" max="9733" width="9.140625" style="19" customWidth="1"/>
    <col min="9734" max="9734" width="14.42578125" style="19" customWidth="1"/>
    <col min="9735" max="9735" width="9.140625" style="19" customWidth="1"/>
    <col min="9736" max="9736" width="15.140625" style="19" customWidth="1"/>
    <col min="9737" max="9737" width="9.140625" style="19" customWidth="1"/>
    <col min="9738" max="9738" width="15" style="19" customWidth="1"/>
    <col min="9739" max="9739" width="9.140625" style="19" customWidth="1"/>
    <col min="9740" max="9740" width="15.85546875" style="19" customWidth="1"/>
    <col min="9741" max="9741" width="19.28515625" style="19" customWidth="1"/>
    <col min="9742" max="9742" width="20.85546875" style="19" customWidth="1"/>
    <col min="9743" max="9743" width="14.85546875" style="19" customWidth="1"/>
    <col min="9744" max="9747" width="9.140625" style="19" customWidth="1"/>
    <col min="9748" max="9748" width="9.140625" style="19"/>
    <col min="9749" max="9749" width="12.28515625" style="19" customWidth="1"/>
    <col min="9750" max="9750" width="18.28515625" style="19" customWidth="1"/>
    <col min="9751" max="9751" width="10.140625" style="19" bestFit="1" customWidth="1"/>
    <col min="9752" max="9974" width="9.140625" style="19"/>
    <col min="9975" max="9975" width="2.5703125" style="19" customWidth="1"/>
    <col min="9976" max="9976" width="12.28515625" style="19" customWidth="1"/>
    <col min="9977" max="9977" width="8.140625" style="19" customWidth="1"/>
    <col min="9978" max="9978" width="14.5703125" style="19" bestFit="1" customWidth="1"/>
    <col min="9979" max="9979" width="9.140625" style="19" customWidth="1"/>
    <col min="9980" max="9980" width="23.7109375" style="19" customWidth="1"/>
    <col min="9981" max="9981" width="9.140625" style="19" customWidth="1"/>
    <col min="9982" max="9982" width="16.42578125" style="19" customWidth="1"/>
    <col min="9983" max="9983" width="9.140625" style="19" customWidth="1"/>
    <col min="9984" max="9984" width="15.5703125" style="19" customWidth="1"/>
    <col min="9985" max="9985" width="9.140625" style="19" customWidth="1"/>
    <col min="9986" max="9986" width="14.85546875" style="19" customWidth="1"/>
    <col min="9987" max="9987" width="9.140625" style="19" customWidth="1"/>
    <col min="9988" max="9988" width="16.7109375" style="19" customWidth="1"/>
    <col min="9989" max="9989" width="9.140625" style="19" customWidth="1"/>
    <col min="9990" max="9990" width="14.42578125" style="19" customWidth="1"/>
    <col min="9991" max="9991" width="9.140625" style="19" customWidth="1"/>
    <col min="9992" max="9992" width="15.140625" style="19" customWidth="1"/>
    <col min="9993" max="9993" width="9.140625" style="19" customWidth="1"/>
    <col min="9994" max="9994" width="15" style="19" customWidth="1"/>
    <col min="9995" max="9995" width="9.140625" style="19" customWidth="1"/>
    <col min="9996" max="9996" width="15.85546875" style="19" customWidth="1"/>
    <col min="9997" max="9997" width="19.28515625" style="19" customWidth="1"/>
    <col min="9998" max="9998" width="20.85546875" style="19" customWidth="1"/>
    <col min="9999" max="9999" width="14.85546875" style="19" customWidth="1"/>
    <col min="10000" max="10003" width="9.140625" style="19" customWidth="1"/>
    <col min="10004" max="10004" width="9.140625" style="19"/>
    <col min="10005" max="10005" width="12.28515625" style="19" customWidth="1"/>
    <col min="10006" max="10006" width="18.28515625" style="19" customWidth="1"/>
    <col min="10007" max="10007" width="10.140625" style="19" bestFit="1" customWidth="1"/>
    <col min="10008" max="10230" width="9.140625" style="19"/>
    <col min="10231" max="10231" width="2.5703125" style="19" customWidth="1"/>
    <col min="10232" max="10232" width="12.28515625" style="19" customWidth="1"/>
    <col min="10233" max="10233" width="8.140625" style="19" customWidth="1"/>
    <col min="10234" max="10234" width="14.5703125" style="19" bestFit="1" customWidth="1"/>
    <col min="10235" max="10235" width="9.140625" style="19" customWidth="1"/>
    <col min="10236" max="10236" width="23.7109375" style="19" customWidth="1"/>
    <col min="10237" max="10237" width="9.140625" style="19" customWidth="1"/>
    <col min="10238" max="10238" width="16.42578125" style="19" customWidth="1"/>
    <col min="10239" max="10239" width="9.140625" style="19" customWidth="1"/>
    <col min="10240" max="10240" width="15.5703125" style="19" customWidth="1"/>
    <col min="10241" max="10241" width="9.140625" style="19" customWidth="1"/>
    <col min="10242" max="10242" width="14.85546875" style="19" customWidth="1"/>
    <col min="10243" max="10243" width="9.140625" style="19" customWidth="1"/>
    <col min="10244" max="10244" width="16.7109375" style="19" customWidth="1"/>
    <col min="10245" max="10245" width="9.140625" style="19" customWidth="1"/>
    <col min="10246" max="10246" width="14.42578125" style="19" customWidth="1"/>
    <col min="10247" max="10247" width="9.140625" style="19" customWidth="1"/>
    <col min="10248" max="10248" width="15.140625" style="19" customWidth="1"/>
    <col min="10249" max="10249" width="9.140625" style="19" customWidth="1"/>
    <col min="10250" max="10250" width="15" style="19" customWidth="1"/>
    <col min="10251" max="10251" width="9.140625" style="19" customWidth="1"/>
    <col min="10252" max="10252" width="15.85546875" style="19" customWidth="1"/>
    <col min="10253" max="10253" width="19.28515625" style="19" customWidth="1"/>
    <col min="10254" max="10254" width="20.85546875" style="19" customWidth="1"/>
    <col min="10255" max="10255" width="14.85546875" style="19" customWidth="1"/>
    <col min="10256" max="10259" width="9.140625" style="19" customWidth="1"/>
    <col min="10260" max="10260" width="9.140625" style="19"/>
    <col min="10261" max="10261" width="12.28515625" style="19" customWidth="1"/>
    <col min="10262" max="10262" width="18.28515625" style="19" customWidth="1"/>
    <col min="10263" max="10263" width="10.140625" style="19" bestFit="1" customWidth="1"/>
    <col min="10264" max="10486" width="9.140625" style="19"/>
    <col min="10487" max="10487" width="2.5703125" style="19" customWidth="1"/>
    <col min="10488" max="10488" width="12.28515625" style="19" customWidth="1"/>
    <col min="10489" max="10489" width="8.140625" style="19" customWidth="1"/>
    <col min="10490" max="10490" width="14.5703125" style="19" bestFit="1" customWidth="1"/>
    <col min="10491" max="10491" width="9.140625" style="19" customWidth="1"/>
    <col min="10492" max="10492" width="23.7109375" style="19" customWidth="1"/>
    <col min="10493" max="10493" width="9.140625" style="19" customWidth="1"/>
    <col min="10494" max="10494" width="16.42578125" style="19" customWidth="1"/>
    <col min="10495" max="10495" width="9.140625" style="19" customWidth="1"/>
    <col min="10496" max="10496" width="15.5703125" style="19" customWidth="1"/>
    <col min="10497" max="10497" width="9.140625" style="19" customWidth="1"/>
    <col min="10498" max="10498" width="14.85546875" style="19" customWidth="1"/>
    <col min="10499" max="10499" width="9.140625" style="19" customWidth="1"/>
    <col min="10500" max="10500" width="16.7109375" style="19" customWidth="1"/>
    <col min="10501" max="10501" width="9.140625" style="19" customWidth="1"/>
    <col min="10502" max="10502" width="14.42578125" style="19" customWidth="1"/>
    <col min="10503" max="10503" width="9.140625" style="19" customWidth="1"/>
    <col min="10504" max="10504" width="15.140625" style="19" customWidth="1"/>
    <col min="10505" max="10505" width="9.140625" style="19" customWidth="1"/>
    <col min="10506" max="10506" width="15" style="19" customWidth="1"/>
    <col min="10507" max="10507" width="9.140625" style="19" customWidth="1"/>
    <col min="10508" max="10508" width="15.85546875" style="19" customWidth="1"/>
    <col min="10509" max="10509" width="19.28515625" style="19" customWidth="1"/>
    <col min="10510" max="10510" width="20.85546875" style="19" customWidth="1"/>
    <col min="10511" max="10511" width="14.85546875" style="19" customWidth="1"/>
    <col min="10512" max="10515" width="9.140625" style="19" customWidth="1"/>
    <col min="10516" max="10516" width="9.140625" style="19"/>
    <col min="10517" max="10517" width="12.28515625" style="19" customWidth="1"/>
    <col min="10518" max="10518" width="18.28515625" style="19" customWidth="1"/>
    <col min="10519" max="10519" width="10.140625" style="19" bestFit="1" customWidth="1"/>
    <col min="10520" max="10742" width="9.140625" style="19"/>
    <col min="10743" max="10743" width="2.5703125" style="19" customWidth="1"/>
    <col min="10744" max="10744" width="12.28515625" style="19" customWidth="1"/>
    <col min="10745" max="10745" width="8.140625" style="19" customWidth="1"/>
    <col min="10746" max="10746" width="14.5703125" style="19" bestFit="1" customWidth="1"/>
    <col min="10747" max="10747" width="9.140625" style="19" customWidth="1"/>
    <col min="10748" max="10748" width="23.7109375" style="19" customWidth="1"/>
    <col min="10749" max="10749" width="9.140625" style="19" customWidth="1"/>
    <col min="10750" max="10750" width="16.42578125" style="19" customWidth="1"/>
    <col min="10751" max="10751" width="9.140625" style="19" customWidth="1"/>
    <col min="10752" max="10752" width="15.5703125" style="19" customWidth="1"/>
    <col min="10753" max="10753" width="9.140625" style="19" customWidth="1"/>
    <col min="10754" max="10754" width="14.85546875" style="19" customWidth="1"/>
    <col min="10755" max="10755" width="9.140625" style="19" customWidth="1"/>
    <col min="10756" max="10756" width="16.7109375" style="19" customWidth="1"/>
    <col min="10757" max="10757" width="9.140625" style="19" customWidth="1"/>
    <col min="10758" max="10758" width="14.42578125" style="19" customWidth="1"/>
    <col min="10759" max="10759" width="9.140625" style="19" customWidth="1"/>
    <col min="10760" max="10760" width="15.140625" style="19" customWidth="1"/>
    <col min="10761" max="10761" width="9.140625" style="19" customWidth="1"/>
    <col min="10762" max="10762" width="15" style="19" customWidth="1"/>
    <col min="10763" max="10763" width="9.140625" style="19" customWidth="1"/>
    <col min="10764" max="10764" width="15.85546875" style="19" customWidth="1"/>
    <col min="10765" max="10765" width="19.28515625" style="19" customWidth="1"/>
    <col min="10766" max="10766" width="20.85546875" style="19" customWidth="1"/>
    <col min="10767" max="10767" width="14.85546875" style="19" customWidth="1"/>
    <col min="10768" max="10771" width="9.140625" style="19" customWidth="1"/>
    <col min="10772" max="10772" width="9.140625" style="19"/>
    <col min="10773" max="10773" width="12.28515625" style="19" customWidth="1"/>
    <col min="10774" max="10774" width="18.28515625" style="19" customWidth="1"/>
    <col min="10775" max="10775" width="10.140625" style="19" bestFit="1" customWidth="1"/>
    <col min="10776" max="10998" width="9.140625" style="19"/>
    <col min="10999" max="10999" width="2.5703125" style="19" customWidth="1"/>
    <col min="11000" max="11000" width="12.28515625" style="19" customWidth="1"/>
    <col min="11001" max="11001" width="8.140625" style="19" customWidth="1"/>
    <col min="11002" max="11002" width="14.5703125" style="19" bestFit="1" customWidth="1"/>
    <col min="11003" max="11003" width="9.140625" style="19" customWidth="1"/>
    <col min="11004" max="11004" width="23.7109375" style="19" customWidth="1"/>
    <col min="11005" max="11005" width="9.140625" style="19" customWidth="1"/>
    <col min="11006" max="11006" width="16.42578125" style="19" customWidth="1"/>
    <col min="11007" max="11007" width="9.140625" style="19" customWidth="1"/>
    <col min="11008" max="11008" width="15.5703125" style="19" customWidth="1"/>
    <col min="11009" max="11009" width="9.140625" style="19" customWidth="1"/>
    <col min="11010" max="11010" width="14.85546875" style="19" customWidth="1"/>
    <col min="11011" max="11011" width="9.140625" style="19" customWidth="1"/>
    <col min="11012" max="11012" width="16.7109375" style="19" customWidth="1"/>
    <col min="11013" max="11013" width="9.140625" style="19" customWidth="1"/>
    <col min="11014" max="11014" width="14.42578125" style="19" customWidth="1"/>
    <col min="11015" max="11015" width="9.140625" style="19" customWidth="1"/>
    <col min="11016" max="11016" width="15.140625" style="19" customWidth="1"/>
    <col min="11017" max="11017" width="9.140625" style="19" customWidth="1"/>
    <col min="11018" max="11018" width="15" style="19" customWidth="1"/>
    <col min="11019" max="11019" width="9.140625" style="19" customWidth="1"/>
    <col min="11020" max="11020" width="15.85546875" style="19" customWidth="1"/>
    <col min="11021" max="11021" width="19.28515625" style="19" customWidth="1"/>
    <col min="11022" max="11022" width="20.85546875" style="19" customWidth="1"/>
    <col min="11023" max="11023" width="14.85546875" style="19" customWidth="1"/>
    <col min="11024" max="11027" width="9.140625" style="19" customWidth="1"/>
    <col min="11028" max="11028" width="9.140625" style="19"/>
    <col min="11029" max="11029" width="12.28515625" style="19" customWidth="1"/>
    <col min="11030" max="11030" width="18.28515625" style="19" customWidth="1"/>
    <col min="11031" max="11031" width="10.140625" style="19" bestFit="1" customWidth="1"/>
    <col min="11032" max="11254" width="9.140625" style="19"/>
    <col min="11255" max="11255" width="2.5703125" style="19" customWidth="1"/>
    <col min="11256" max="11256" width="12.28515625" style="19" customWidth="1"/>
    <col min="11257" max="11257" width="8.140625" style="19" customWidth="1"/>
    <col min="11258" max="11258" width="14.5703125" style="19" bestFit="1" customWidth="1"/>
    <col min="11259" max="11259" width="9.140625" style="19" customWidth="1"/>
    <col min="11260" max="11260" width="23.7109375" style="19" customWidth="1"/>
    <col min="11261" max="11261" width="9.140625" style="19" customWidth="1"/>
    <col min="11262" max="11262" width="16.42578125" style="19" customWidth="1"/>
    <col min="11263" max="11263" width="9.140625" style="19" customWidth="1"/>
    <col min="11264" max="11264" width="15.5703125" style="19" customWidth="1"/>
    <col min="11265" max="11265" width="9.140625" style="19" customWidth="1"/>
    <col min="11266" max="11266" width="14.85546875" style="19" customWidth="1"/>
    <col min="11267" max="11267" width="9.140625" style="19" customWidth="1"/>
    <col min="11268" max="11268" width="16.7109375" style="19" customWidth="1"/>
    <col min="11269" max="11269" width="9.140625" style="19" customWidth="1"/>
    <col min="11270" max="11270" width="14.42578125" style="19" customWidth="1"/>
    <col min="11271" max="11271" width="9.140625" style="19" customWidth="1"/>
    <col min="11272" max="11272" width="15.140625" style="19" customWidth="1"/>
    <col min="11273" max="11273" width="9.140625" style="19" customWidth="1"/>
    <col min="11274" max="11274" width="15" style="19" customWidth="1"/>
    <col min="11275" max="11275" width="9.140625" style="19" customWidth="1"/>
    <col min="11276" max="11276" width="15.85546875" style="19" customWidth="1"/>
    <col min="11277" max="11277" width="19.28515625" style="19" customWidth="1"/>
    <col min="11278" max="11278" width="20.85546875" style="19" customWidth="1"/>
    <col min="11279" max="11279" width="14.85546875" style="19" customWidth="1"/>
    <col min="11280" max="11283" width="9.140625" style="19" customWidth="1"/>
    <col min="11284" max="11284" width="9.140625" style="19"/>
    <col min="11285" max="11285" width="12.28515625" style="19" customWidth="1"/>
    <col min="11286" max="11286" width="18.28515625" style="19" customWidth="1"/>
    <col min="11287" max="11287" width="10.140625" style="19" bestFit="1" customWidth="1"/>
    <col min="11288" max="11510" width="9.140625" style="19"/>
    <col min="11511" max="11511" width="2.5703125" style="19" customWidth="1"/>
    <col min="11512" max="11512" width="12.28515625" style="19" customWidth="1"/>
    <col min="11513" max="11513" width="8.140625" style="19" customWidth="1"/>
    <col min="11514" max="11514" width="14.5703125" style="19" bestFit="1" customWidth="1"/>
    <col min="11515" max="11515" width="9.140625" style="19" customWidth="1"/>
    <col min="11516" max="11516" width="23.7109375" style="19" customWidth="1"/>
    <col min="11517" max="11517" width="9.140625" style="19" customWidth="1"/>
    <col min="11518" max="11518" width="16.42578125" style="19" customWidth="1"/>
    <col min="11519" max="11519" width="9.140625" style="19" customWidth="1"/>
    <col min="11520" max="11520" width="15.5703125" style="19" customWidth="1"/>
    <col min="11521" max="11521" width="9.140625" style="19" customWidth="1"/>
    <col min="11522" max="11522" width="14.85546875" style="19" customWidth="1"/>
    <col min="11523" max="11523" width="9.140625" style="19" customWidth="1"/>
    <col min="11524" max="11524" width="16.7109375" style="19" customWidth="1"/>
    <col min="11525" max="11525" width="9.140625" style="19" customWidth="1"/>
    <col min="11526" max="11526" width="14.42578125" style="19" customWidth="1"/>
    <col min="11527" max="11527" width="9.140625" style="19" customWidth="1"/>
    <col min="11528" max="11528" width="15.140625" style="19" customWidth="1"/>
    <col min="11529" max="11529" width="9.140625" style="19" customWidth="1"/>
    <col min="11530" max="11530" width="15" style="19" customWidth="1"/>
    <col min="11531" max="11531" width="9.140625" style="19" customWidth="1"/>
    <col min="11532" max="11532" width="15.85546875" style="19" customWidth="1"/>
    <col min="11533" max="11533" width="19.28515625" style="19" customWidth="1"/>
    <col min="11534" max="11534" width="20.85546875" style="19" customWidth="1"/>
    <col min="11535" max="11535" width="14.85546875" style="19" customWidth="1"/>
    <col min="11536" max="11539" width="9.140625" style="19" customWidth="1"/>
    <col min="11540" max="11540" width="9.140625" style="19"/>
    <col min="11541" max="11541" width="12.28515625" style="19" customWidth="1"/>
    <col min="11542" max="11542" width="18.28515625" style="19" customWidth="1"/>
    <col min="11543" max="11543" width="10.140625" style="19" bestFit="1" customWidth="1"/>
    <col min="11544" max="11766" width="9.140625" style="19"/>
    <col min="11767" max="11767" width="2.5703125" style="19" customWidth="1"/>
    <col min="11768" max="11768" width="12.28515625" style="19" customWidth="1"/>
    <col min="11769" max="11769" width="8.140625" style="19" customWidth="1"/>
    <col min="11770" max="11770" width="14.5703125" style="19" bestFit="1" customWidth="1"/>
    <col min="11771" max="11771" width="9.140625" style="19" customWidth="1"/>
    <col min="11772" max="11772" width="23.7109375" style="19" customWidth="1"/>
    <col min="11773" max="11773" width="9.140625" style="19" customWidth="1"/>
    <col min="11774" max="11774" width="16.42578125" style="19" customWidth="1"/>
    <col min="11775" max="11775" width="9.140625" style="19" customWidth="1"/>
    <col min="11776" max="11776" width="15.5703125" style="19" customWidth="1"/>
    <col min="11777" max="11777" width="9.140625" style="19" customWidth="1"/>
    <col min="11778" max="11778" width="14.85546875" style="19" customWidth="1"/>
    <col min="11779" max="11779" width="9.140625" style="19" customWidth="1"/>
    <col min="11780" max="11780" width="16.7109375" style="19" customWidth="1"/>
    <col min="11781" max="11781" width="9.140625" style="19" customWidth="1"/>
    <col min="11782" max="11782" width="14.42578125" style="19" customWidth="1"/>
    <col min="11783" max="11783" width="9.140625" style="19" customWidth="1"/>
    <col min="11784" max="11784" width="15.140625" style="19" customWidth="1"/>
    <col min="11785" max="11785" width="9.140625" style="19" customWidth="1"/>
    <col min="11786" max="11786" width="15" style="19" customWidth="1"/>
    <col min="11787" max="11787" width="9.140625" style="19" customWidth="1"/>
    <col min="11788" max="11788" width="15.85546875" style="19" customWidth="1"/>
    <col min="11789" max="11789" width="19.28515625" style="19" customWidth="1"/>
    <col min="11790" max="11790" width="20.85546875" style="19" customWidth="1"/>
    <col min="11791" max="11791" width="14.85546875" style="19" customWidth="1"/>
    <col min="11792" max="11795" width="9.140625" style="19" customWidth="1"/>
    <col min="11796" max="11796" width="9.140625" style="19"/>
    <col min="11797" max="11797" width="12.28515625" style="19" customWidth="1"/>
    <col min="11798" max="11798" width="18.28515625" style="19" customWidth="1"/>
    <col min="11799" max="11799" width="10.140625" style="19" bestFit="1" customWidth="1"/>
    <col min="11800" max="12022" width="9.140625" style="19"/>
    <col min="12023" max="12023" width="2.5703125" style="19" customWidth="1"/>
    <col min="12024" max="12024" width="12.28515625" style="19" customWidth="1"/>
    <col min="12025" max="12025" width="8.140625" style="19" customWidth="1"/>
    <col min="12026" max="12026" width="14.5703125" style="19" bestFit="1" customWidth="1"/>
    <col min="12027" max="12027" width="9.140625" style="19" customWidth="1"/>
    <col min="12028" max="12028" width="23.7109375" style="19" customWidth="1"/>
    <col min="12029" max="12029" width="9.140625" style="19" customWidth="1"/>
    <col min="12030" max="12030" width="16.42578125" style="19" customWidth="1"/>
    <col min="12031" max="12031" width="9.140625" style="19" customWidth="1"/>
    <col min="12032" max="12032" width="15.5703125" style="19" customWidth="1"/>
    <col min="12033" max="12033" width="9.140625" style="19" customWidth="1"/>
    <col min="12034" max="12034" width="14.85546875" style="19" customWidth="1"/>
    <col min="12035" max="12035" width="9.140625" style="19" customWidth="1"/>
    <col min="12036" max="12036" width="16.7109375" style="19" customWidth="1"/>
    <col min="12037" max="12037" width="9.140625" style="19" customWidth="1"/>
    <col min="12038" max="12038" width="14.42578125" style="19" customWidth="1"/>
    <col min="12039" max="12039" width="9.140625" style="19" customWidth="1"/>
    <col min="12040" max="12040" width="15.140625" style="19" customWidth="1"/>
    <col min="12041" max="12041" width="9.140625" style="19" customWidth="1"/>
    <col min="12042" max="12042" width="15" style="19" customWidth="1"/>
    <col min="12043" max="12043" width="9.140625" style="19" customWidth="1"/>
    <col min="12044" max="12044" width="15.85546875" style="19" customWidth="1"/>
    <col min="12045" max="12045" width="19.28515625" style="19" customWidth="1"/>
    <col min="12046" max="12046" width="20.85546875" style="19" customWidth="1"/>
    <col min="12047" max="12047" width="14.85546875" style="19" customWidth="1"/>
    <col min="12048" max="12051" width="9.140625" style="19" customWidth="1"/>
    <col min="12052" max="12052" width="9.140625" style="19"/>
    <col min="12053" max="12053" width="12.28515625" style="19" customWidth="1"/>
    <col min="12054" max="12054" width="18.28515625" style="19" customWidth="1"/>
    <col min="12055" max="12055" width="10.140625" style="19" bestFit="1" customWidth="1"/>
    <col min="12056" max="12278" width="9.140625" style="19"/>
    <col min="12279" max="12279" width="2.5703125" style="19" customWidth="1"/>
    <col min="12280" max="12280" width="12.28515625" style="19" customWidth="1"/>
    <col min="12281" max="12281" width="8.140625" style="19" customWidth="1"/>
    <col min="12282" max="12282" width="14.5703125" style="19" bestFit="1" customWidth="1"/>
    <col min="12283" max="12283" width="9.140625" style="19" customWidth="1"/>
    <col min="12284" max="12284" width="23.7109375" style="19" customWidth="1"/>
    <col min="12285" max="12285" width="9.140625" style="19" customWidth="1"/>
    <col min="12286" max="12286" width="16.42578125" style="19" customWidth="1"/>
    <col min="12287" max="12287" width="9.140625" style="19" customWidth="1"/>
    <col min="12288" max="12288" width="15.5703125" style="19" customWidth="1"/>
    <col min="12289" max="12289" width="9.140625" style="19" customWidth="1"/>
    <col min="12290" max="12290" width="14.85546875" style="19" customWidth="1"/>
    <col min="12291" max="12291" width="9.140625" style="19" customWidth="1"/>
    <col min="12292" max="12292" width="16.7109375" style="19" customWidth="1"/>
    <col min="12293" max="12293" width="9.140625" style="19" customWidth="1"/>
    <col min="12294" max="12294" width="14.42578125" style="19" customWidth="1"/>
    <col min="12295" max="12295" width="9.140625" style="19" customWidth="1"/>
    <col min="12296" max="12296" width="15.140625" style="19" customWidth="1"/>
    <col min="12297" max="12297" width="9.140625" style="19" customWidth="1"/>
    <col min="12298" max="12298" width="15" style="19" customWidth="1"/>
    <col min="12299" max="12299" width="9.140625" style="19" customWidth="1"/>
    <col min="12300" max="12300" width="15.85546875" style="19" customWidth="1"/>
    <col min="12301" max="12301" width="19.28515625" style="19" customWidth="1"/>
    <col min="12302" max="12302" width="20.85546875" style="19" customWidth="1"/>
    <col min="12303" max="12303" width="14.85546875" style="19" customWidth="1"/>
    <col min="12304" max="12307" width="9.140625" style="19" customWidth="1"/>
    <col min="12308" max="12308" width="9.140625" style="19"/>
    <col min="12309" max="12309" width="12.28515625" style="19" customWidth="1"/>
    <col min="12310" max="12310" width="18.28515625" style="19" customWidth="1"/>
    <col min="12311" max="12311" width="10.140625" style="19" bestFit="1" customWidth="1"/>
    <col min="12312" max="12534" width="9.140625" style="19"/>
    <col min="12535" max="12535" width="2.5703125" style="19" customWidth="1"/>
    <col min="12536" max="12536" width="12.28515625" style="19" customWidth="1"/>
    <col min="12537" max="12537" width="8.140625" style="19" customWidth="1"/>
    <col min="12538" max="12538" width="14.5703125" style="19" bestFit="1" customWidth="1"/>
    <col min="12539" max="12539" width="9.140625" style="19" customWidth="1"/>
    <col min="12540" max="12540" width="23.7109375" style="19" customWidth="1"/>
    <col min="12541" max="12541" width="9.140625" style="19" customWidth="1"/>
    <col min="12542" max="12542" width="16.42578125" style="19" customWidth="1"/>
    <col min="12543" max="12543" width="9.140625" style="19" customWidth="1"/>
    <col min="12544" max="12544" width="15.5703125" style="19" customWidth="1"/>
    <col min="12545" max="12545" width="9.140625" style="19" customWidth="1"/>
    <col min="12546" max="12546" width="14.85546875" style="19" customWidth="1"/>
    <col min="12547" max="12547" width="9.140625" style="19" customWidth="1"/>
    <col min="12548" max="12548" width="16.7109375" style="19" customWidth="1"/>
    <col min="12549" max="12549" width="9.140625" style="19" customWidth="1"/>
    <col min="12550" max="12550" width="14.42578125" style="19" customWidth="1"/>
    <col min="12551" max="12551" width="9.140625" style="19" customWidth="1"/>
    <col min="12552" max="12552" width="15.140625" style="19" customWidth="1"/>
    <col min="12553" max="12553" width="9.140625" style="19" customWidth="1"/>
    <col min="12554" max="12554" width="15" style="19" customWidth="1"/>
    <col min="12555" max="12555" width="9.140625" style="19" customWidth="1"/>
    <col min="12556" max="12556" width="15.85546875" style="19" customWidth="1"/>
    <col min="12557" max="12557" width="19.28515625" style="19" customWidth="1"/>
    <col min="12558" max="12558" width="20.85546875" style="19" customWidth="1"/>
    <col min="12559" max="12559" width="14.85546875" style="19" customWidth="1"/>
    <col min="12560" max="12563" width="9.140625" style="19" customWidth="1"/>
    <col min="12564" max="12564" width="9.140625" style="19"/>
    <col min="12565" max="12565" width="12.28515625" style="19" customWidth="1"/>
    <col min="12566" max="12566" width="18.28515625" style="19" customWidth="1"/>
    <col min="12567" max="12567" width="10.140625" style="19" bestFit="1" customWidth="1"/>
    <col min="12568" max="12790" width="9.140625" style="19"/>
    <col min="12791" max="12791" width="2.5703125" style="19" customWidth="1"/>
    <col min="12792" max="12792" width="12.28515625" style="19" customWidth="1"/>
    <col min="12793" max="12793" width="8.140625" style="19" customWidth="1"/>
    <col min="12794" max="12794" width="14.5703125" style="19" bestFit="1" customWidth="1"/>
    <col min="12795" max="12795" width="9.140625" style="19" customWidth="1"/>
    <col min="12796" max="12796" width="23.7109375" style="19" customWidth="1"/>
    <col min="12797" max="12797" width="9.140625" style="19" customWidth="1"/>
    <col min="12798" max="12798" width="16.42578125" style="19" customWidth="1"/>
    <col min="12799" max="12799" width="9.140625" style="19" customWidth="1"/>
    <col min="12800" max="12800" width="15.5703125" style="19" customWidth="1"/>
    <col min="12801" max="12801" width="9.140625" style="19" customWidth="1"/>
    <col min="12802" max="12802" width="14.85546875" style="19" customWidth="1"/>
    <col min="12803" max="12803" width="9.140625" style="19" customWidth="1"/>
    <col min="12804" max="12804" width="16.7109375" style="19" customWidth="1"/>
    <col min="12805" max="12805" width="9.140625" style="19" customWidth="1"/>
    <col min="12806" max="12806" width="14.42578125" style="19" customWidth="1"/>
    <col min="12807" max="12807" width="9.140625" style="19" customWidth="1"/>
    <col min="12808" max="12808" width="15.140625" style="19" customWidth="1"/>
    <col min="12809" max="12809" width="9.140625" style="19" customWidth="1"/>
    <col min="12810" max="12810" width="15" style="19" customWidth="1"/>
    <col min="12811" max="12811" width="9.140625" style="19" customWidth="1"/>
    <col min="12812" max="12812" width="15.85546875" style="19" customWidth="1"/>
    <col min="12813" max="12813" width="19.28515625" style="19" customWidth="1"/>
    <col min="12814" max="12814" width="20.85546875" style="19" customWidth="1"/>
    <col min="12815" max="12815" width="14.85546875" style="19" customWidth="1"/>
    <col min="12816" max="12819" width="9.140625" style="19" customWidth="1"/>
    <col min="12820" max="12820" width="9.140625" style="19"/>
    <col min="12821" max="12821" width="12.28515625" style="19" customWidth="1"/>
    <col min="12822" max="12822" width="18.28515625" style="19" customWidth="1"/>
    <col min="12823" max="12823" width="10.140625" style="19" bestFit="1" customWidth="1"/>
    <col min="12824" max="13046" width="9.140625" style="19"/>
    <col min="13047" max="13047" width="2.5703125" style="19" customWidth="1"/>
    <col min="13048" max="13048" width="12.28515625" style="19" customWidth="1"/>
    <col min="13049" max="13049" width="8.140625" style="19" customWidth="1"/>
    <col min="13050" max="13050" width="14.5703125" style="19" bestFit="1" customWidth="1"/>
    <col min="13051" max="13051" width="9.140625" style="19" customWidth="1"/>
    <col min="13052" max="13052" width="23.7109375" style="19" customWidth="1"/>
    <col min="13053" max="13053" width="9.140625" style="19" customWidth="1"/>
    <col min="13054" max="13054" width="16.42578125" style="19" customWidth="1"/>
    <col min="13055" max="13055" width="9.140625" style="19" customWidth="1"/>
    <col min="13056" max="13056" width="15.5703125" style="19" customWidth="1"/>
    <col min="13057" max="13057" width="9.140625" style="19" customWidth="1"/>
    <col min="13058" max="13058" width="14.85546875" style="19" customWidth="1"/>
    <col min="13059" max="13059" width="9.140625" style="19" customWidth="1"/>
    <col min="13060" max="13060" width="16.7109375" style="19" customWidth="1"/>
    <col min="13061" max="13061" width="9.140625" style="19" customWidth="1"/>
    <col min="13062" max="13062" width="14.42578125" style="19" customWidth="1"/>
    <col min="13063" max="13063" width="9.140625" style="19" customWidth="1"/>
    <col min="13064" max="13064" width="15.140625" style="19" customWidth="1"/>
    <col min="13065" max="13065" width="9.140625" style="19" customWidth="1"/>
    <col min="13066" max="13066" width="15" style="19" customWidth="1"/>
    <col min="13067" max="13067" width="9.140625" style="19" customWidth="1"/>
    <col min="13068" max="13068" width="15.85546875" style="19" customWidth="1"/>
    <col min="13069" max="13069" width="19.28515625" style="19" customWidth="1"/>
    <col min="13070" max="13070" width="20.85546875" style="19" customWidth="1"/>
    <col min="13071" max="13071" width="14.85546875" style="19" customWidth="1"/>
    <col min="13072" max="13075" width="9.140625" style="19" customWidth="1"/>
    <col min="13076" max="13076" width="9.140625" style="19"/>
    <col min="13077" max="13077" width="12.28515625" style="19" customWidth="1"/>
    <col min="13078" max="13078" width="18.28515625" style="19" customWidth="1"/>
    <col min="13079" max="13079" width="10.140625" style="19" bestFit="1" customWidth="1"/>
    <col min="13080" max="13302" width="9.140625" style="19"/>
    <col min="13303" max="13303" width="2.5703125" style="19" customWidth="1"/>
    <col min="13304" max="13304" width="12.28515625" style="19" customWidth="1"/>
    <col min="13305" max="13305" width="8.140625" style="19" customWidth="1"/>
    <col min="13306" max="13306" width="14.5703125" style="19" bestFit="1" customWidth="1"/>
    <col min="13307" max="13307" width="9.140625" style="19" customWidth="1"/>
    <col min="13308" max="13308" width="23.7109375" style="19" customWidth="1"/>
    <col min="13309" max="13309" width="9.140625" style="19" customWidth="1"/>
    <col min="13310" max="13310" width="16.42578125" style="19" customWidth="1"/>
    <col min="13311" max="13311" width="9.140625" style="19" customWidth="1"/>
    <col min="13312" max="13312" width="15.5703125" style="19" customWidth="1"/>
    <col min="13313" max="13313" width="9.140625" style="19" customWidth="1"/>
    <col min="13314" max="13314" width="14.85546875" style="19" customWidth="1"/>
    <col min="13315" max="13315" width="9.140625" style="19" customWidth="1"/>
    <col min="13316" max="13316" width="16.7109375" style="19" customWidth="1"/>
    <col min="13317" max="13317" width="9.140625" style="19" customWidth="1"/>
    <col min="13318" max="13318" width="14.42578125" style="19" customWidth="1"/>
    <col min="13319" max="13319" width="9.140625" style="19" customWidth="1"/>
    <col min="13320" max="13320" width="15.140625" style="19" customWidth="1"/>
    <col min="13321" max="13321" width="9.140625" style="19" customWidth="1"/>
    <col min="13322" max="13322" width="15" style="19" customWidth="1"/>
    <col min="13323" max="13323" width="9.140625" style="19" customWidth="1"/>
    <col min="13324" max="13324" width="15.85546875" style="19" customWidth="1"/>
    <col min="13325" max="13325" width="19.28515625" style="19" customWidth="1"/>
    <col min="13326" max="13326" width="20.85546875" style="19" customWidth="1"/>
    <col min="13327" max="13327" width="14.85546875" style="19" customWidth="1"/>
    <col min="13328" max="13331" width="9.140625" style="19" customWidth="1"/>
    <col min="13332" max="13332" width="9.140625" style="19"/>
    <col min="13333" max="13333" width="12.28515625" style="19" customWidth="1"/>
    <col min="13334" max="13334" width="18.28515625" style="19" customWidth="1"/>
    <col min="13335" max="13335" width="10.140625" style="19" bestFit="1" customWidth="1"/>
    <col min="13336" max="13558" width="9.140625" style="19"/>
    <col min="13559" max="13559" width="2.5703125" style="19" customWidth="1"/>
    <col min="13560" max="13560" width="12.28515625" style="19" customWidth="1"/>
    <col min="13561" max="13561" width="8.140625" style="19" customWidth="1"/>
    <col min="13562" max="13562" width="14.5703125" style="19" bestFit="1" customWidth="1"/>
    <col min="13563" max="13563" width="9.140625" style="19" customWidth="1"/>
    <col min="13564" max="13564" width="23.7109375" style="19" customWidth="1"/>
    <col min="13565" max="13565" width="9.140625" style="19" customWidth="1"/>
    <col min="13566" max="13566" width="16.42578125" style="19" customWidth="1"/>
    <col min="13567" max="13567" width="9.140625" style="19" customWidth="1"/>
    <col min="13568" max="13568" width="15.5703125" style="19" customWidth="1"/>
    <col min="13569" max="13569" width="9.140625" style="19" customWidth="1"/>
    <col min="13570" max="13570" width="14.85546875" style="19" customWidth="1"/>
    <col min="13571" max="13571" width="9.140625" style="19" customWidth="1"/>
    <col min="13572" max="13572" width="16.7109375" style="19" customWidth="1"/>
    <col min="13573" max="13573" width="9.140625" style="19" customWidth="1"/>
    <col min="13574" max="13574" width="14.42578125" style="19" customWidth="1"/>
    <col min="13575" max="13575" width="9.140625" style="19" customWidth="1"/>
    <col min="13576" max="13576" width="15.140625" style="19" customWidth="1"/>
    <col min="13577" max="13577" width="9.140625" style="19" customWidth="1"/>
    <col min="13578" max="13578" width="15" style="19" customWidth="1"/>
    <col min="13579" max="13579" width="9.140625" style="19" customWidth="1"/>
    <col min="13580" max="13580" width="15.85546875" style="19" customWidth="1"/>
    <col min="13581" max="13581" width="19.28515625" style="19" customWidth="1"/>
    <col min="13582" max="13582" width="20.85546875" style="19" customWidth="1"/>
    <col min="13583" max="13583" width="14.85546875" style="19" customWidth="1"/>
    <col min="13584" max="13587" width="9.140625" style="19" customWidth="1"/>
    <col min="13588" max="13588" width="9.140625" style="19"/>
    <col min="13589" max="13589" width="12.28515625" style="19" customWidth="1"/>
    <col min="13590" max="13590" width="18.28515625" style="19" customWidth="1"/>
    <col min="13591" max="13591" width="10.140625" style="19" bestFit="1" customWidth="1"/>
    <col min="13592" max="13814" width="9.140625" style="19"/>
    <col min="13815" max="13815" width="2.5703125" style="19" customWidth="1"/>
    <col min="13816" max="13816" width="12.28515625" style="19" customWidth="1"/>
    <col min="13817" max="13817" width="8.140625" style="19" customWidth="1"/>
    <col min="13818" max="13818" width="14.5703125" style="19" bestFit="1" customWidth="1"/>
    <col min="13819" max="13819" width="9.140625" style="19" customWidth="1"/>
    <col min="13820" max="13820" width="23.7109375" style="19" customWidth="1"/>
    <col min="13821" max="13821" width="9.140625" style="19" customWidth="1"/>
    <col min="13822" max="13822" width="16.42578125" style="19" customWidth="1"/>
    <col min="13823" max="13823" width="9.140625" style="19" customWidth="1"/>
    <col min="13824" max="13824" width="15.5703125" style="19" customWidth="1"/>
    <col min="13825" max="13825" width="9.140625" style="19" customWidth="1"/>
    <col min="13826" max="13826" width="14.85546875" style="19" customWidth="1"/>
    <col min="13827" max="13827" width="9.140625" style="19" customWidth="1"/>
    <col min="13828" max="13828" width="16.7109375" style="19" customWidth="1"/>
    <col min="13829" max="13829" width="9.140625" style="19" customWidth="1"/>
    <col min="13830" max="13830" width="14.42578125" style="19" customWidth="1"/>
    <col min="13831" max="13831" width="9.140625" style="19" customWidth="1"/>
    <col min="13832" max="13832" width="15.140625" style="19" customWidth="1"/>
    <col min="13833" max="13833" width="9.140625" style="19" customWidth="1"/>
    <col min="13834" max="13834" width="15" style="19" customWidth="1"/>
    <col min="13835" max="13835" width="9.140625" style="19" customWidth="1"/>
    <col min="13836" max="13836" width="15.85546875" style="19" customWidth="1"/>
    <col min="13837" max="13837" width="19.28515625" style="19" customWidth="1"/>
    <col min="13838" max="13838" width="20.85546875" style="19" customWidth="1"/>
    <col min="13839" max="13839" width="14.85546875" style="19" customWidth="1"/>
    <col min="13840" max="13843" width="9.140625" style="19" customWidth="1"/>
    <col min="13844" max="13844" width="9.140625" style="19"/>
    <col min="13845" max="13845" width="12.28515625" style="19" customWidth="1"/>
    <col min="13846" max="13846" width="18.28515625" style="19" customWidth="1"/>
    <col min="13847" max="13847" width="10.140625" style="19" bestFit="1" customWidth="1"/>
    <col min="13848" max="14070" width="9.140625" style="19"/>
    <col min="14071" max="14071" width="2.5703125" style="19" customWidth="1"/>
    <col min="14072" max="14072" width="12.28515625" style="19" customWidth="1"/>
    <col min="14073" max="14073" width="8.140625" style="19" customWidth="1"/>
    <col min="14074" max="14074" width="14.5703125" style="19" bestFit="1" customWidth="1"/>
    <col min="14075" max="14075" width="9.140625" style="19" customWidth="1"/>
    <col min="14076" max="14076" width="23.7109375" style="19" customWidth="1"/>
    <col min="14077" max="14077" width="9.140625" style="19" customWidth="1"/>
    <col min="14078" max="14078" width="16.42578125" style="19" customWidth="1"/>
    <col min="14079" max="14079" width="9.140625" style="19" customWidth="1"/>
    <col min="14080" max="14080" width="15.5703125" style="19" customWidth="1"/>
    <col min="14081" max="14081" width="9.140625" style="19" customWidth="1"/>
    <col min="14082" max="14082" width="14.85546875" style="19" customWidth="1"/>
    <col min="14083" max="14083" width="9.140625" style="19" customWidth="1"/>
    <col min="14084" max="14084" width="16.7109375" style="19" customWidth="1"/>
    <col min="14085" max="14085" width="9.140625" style="19" customWidth="1"/>
    <col min="14086" max="14086" width="14.42578125" style="19" customWidth="1"/>
    <col min="14087" max="14087" width="9.140625" style="19" customWidth="1"/>
    <col min="14088" max="14088" width="15.140625" style="19" customWidth="1"/>
    <col min="14089" max="14089" width="9.140625" style="19" customWidth="1"/>
    <col min="14090" max="14090" width="15" style="19" customWidth="1"/>
    <col min="14091" max="14091" width="9.140625" style="19" customWidth="1"/>
    <col min="14092" max="14092" width="15.85546875" style="19" customWidth="1"/>
    <col min="14093" max="14093" width="19.28515625" style="19" customWidth="1"/>
    <col min="14094" max="14094" width="20.85546875" style="19" customWidth="1"/>
    <col min="14095" max="14095" width="14.85546875" style="19" customWidth="1"/>
    <col min="14096" max="14099" width="9.140625" style="19" customWidth="1"/>
    <col min="14100" max="14100" width="9.140625" style="19"/>
    <col min="14101" max="14101" width="12.28515625" style="19" customWidth="1"/>
    <col min="14102" max="14102" width="18.28515625" style="19" customWidth="1"/>
    <col min="14103" max="14103" width="10.140625" style="19" bestFit="1" customWidth="1"/>
    <col min="14104" max="14326" width="9.140625" style="19"/>
    <col min="14327" max="14327" width="2.5703125" style="19" customWidth="1"/>
    <col min="14328" max="14328" width="12.28515625" style="19" customWidth="1"/>
    <col min="14329" max="14329" width="8.140625" style="19" customWidth="1"/>
    <col min="14330" max="14330" width="14.5703125" style="19" bestFit="1" customWidth="1"/>
    <col min="14331" max="14331" width="9.140625" style="19" customWidth="1"/>
    <col min="14332" max="14332" width="23.7109375" style="19" customWidth="1"/>
    <col min="14333" max="14333" width="9.140625" style="19" customWidth="1"/>
    <col min="14334" max="14334" width="16.42578125" style="19" customWidth="1"/>
    <col min="14335" max="14335" width="9.140625" style="19" customWidth="1"/>
    <col min="14336" max="14336" width="15.5703125" style="19" customWidth="1"/>
    <col min="14337" max="14337" width="9.140625" style="19" customWidth="1"/>
    <col min="14338" max="14338" width="14.85546875" style="19" customWidth="1"/>
    <col min="14339" max="14339" width="9.140625" style="19" customWidth="1"/>
    <col min="14340" max="14340" width="16.7109375" style="19" customWidth="1"/>
    <col min="14341" max="14341" width="9.140625" style="19" customWidth="1"/>
    <col min="14342" max="14342" width="14.42578125" style="19" customWidth="1"/>
    <col min="14343" max="14343" width="9.140625" style="19" customWidth="1"/>
    <col min="14344" max="14344" width="15.140625" style="19" customWidth="1"/>
    <col min="14345" max="14345" width="9.140625" style="19" customWidth="1"/>
    <col min="14346" max="14346" width="15" style="19" customWidth="1"/>
    <col min="14347" max="14347" width="9.140625" style="19" customWidth="1"/>
    <col min="14348" max="14348" width="15.85546875" style="19" customWidth="1"/>
    <col min="14349" max="14349" width="19.28515625" style="19" customWidth="1"/>
    <col min="14350" max="14350" width="20.85546875" style="19" customWidth="1"/>
    <col min="14351" max="14351" width="14.85546875" style="19" customWidth="1"/>
    <col min="14352" max="14355" width="9.140625" style="19" customWidth="1"/>
    <col min="14356" max="14356" width="9.140625" style="19"/>
    <col min="14357" max="14357" width="12.28515625" style="19" customWidth="1"/>
    <col min="14358" max="14358" width="18.28515625" style="19" customWidth="1"/>
    <col min="14359" max="14359" width="10.140625" style="19" bestFit="1" customWidth="1"/>
    <col min="14360" max="14582" width="9.140625" style="19"/>
    <col min="14583" max="14583" width="2.5703125" style="19" customWidth="1"/>
    <col min="14584" max="14584" width="12.28515625" style="19" customWidth="1"/>
    <col min="14585" max="14585" width="8.140625" style="19" customWidth="1"/>
    <col min="14586" max="14586" width="14.5703125" style="19" bestFit="1" customWidth="1"/>
    <col min="14587" max="14587" width="9.140625" style="19" customWidth="1"/>
    <col min="14588" max="14588" width="23.7109375" style="19" customWidth="1"/>
    <col min="14589" max="14589" width="9.140625" style="19" customWidth="1"/>
    <col min="14590" max="14590" width="16.42578125" style="19" customWidth="1"/>
    <col min="14591" max="14591" width="9.140625" style="19" customWidth="1"/>
    <col min="14592" max="14592" width="15.5703125" style="19" customWidth="1"/>
    <col min="14593" max="14593" width="9.140625" style="19" customWidth="1"/>
    <col min="14594" max="14594" width="14.85546875" style="19" customWidth="1"/>
    <col min="14595" max="14595" width="9.140625" style="19" customWidth="1"/>
    <col min="14596" max="14596" width="16.7109375" style="19" customWidth="1"/>
    <col min="14597" max="14597" width="9.140625" style="19" customWidth="1"/>
    <col min="14598" max="14598" width="14.42578125" style="19" customWidth="1"/>
    <col min="14599" max="14599" width="9.140625" style="19" customWidth="1"/>
    <col min="14600" max="14600" width="15.140625" style="19" customWidth="1"/>
    <col min="14601" max="14601" width="9.140625" style="19" customWidth="1"/>
    <col min="14602" max="14602" width="15" style="19" customWidth="1"/>
    <col min="14603" max="14603" width="9.140625" style="19" customWidth="1"/>
    <col min="14604" max="14604" width="15.85546875" style="19" customWidth="1"/>
    <col min="14605" max="14605" width="19.28515625" style="19" customWidth="1"/>
    <col min="14606" max="14606" width="20.85546875" style="19" customWidth="1"/>
    <col min="14607" max="14607" width="14.85546875" style="19" customWidth="1"/>
    <col min="14608" max="14611" width="9.140625" style="19" customWidth="1"/>
    <col min="14612" max="14612" width="9.140625" style="19"/>
    <col min="14613" max="14613" width="12.28515625" style="19" customWidth="1"/>
    <col min="14614" max="14614" width="18.28515625" style="19" customWidth="1"/>
    <col min="14615" max="14615" width="10.140625" style="19" bestFit="1" customWidth="1"/>
    <col min="14616" max="14838" width="9.140625" style="19"/>
    <col min="14839" max="14839" width="2.5703125" style="19" customWidth="1"/>
    <col min="14840" max="14840" width="12.28515625" style="19" customWidth="1"/>
    <col min="14841" max="14841" width="8.140625" style="19" customWidth="1"/>
    <col min="14842" max="14842" width="14.5703125" style="19" bestFit="1" customWidth="1"/>
    <col min="14843" max="14843" width="9.140625" style="19" customWidth="1"/>
    <col min="14844" max="14844" width="23.7109375" style="19" customWidth="1"/>
    <col min="14845" max="14845" width="9.140625" style="19" customWidth="1"/>
    <col min="14846" max="14846" width="16.42578125" style="19" customWidth="1"/>
    <col min="14847" max="14847" width="9.140625" style="19" customWidth="1"/>
    <col min="14848" max="14848" width="15.5703125" style="19" customWidth="1"/>
    <col min="14849" max="14849" width="9.140625" style="19" customWidth="1"/>
    <col min="14850" max="14850" width="14.85546875" style="19" customWidth="1"/>
    <col min="14851" max="14851" width="9.140625" style="19" customWidth="1"/>
    <col min="14852" max="14852" width="16.7109375" style="19" customWidth="1"/>
    <col min="14853" max="14853" width="9.140625" style="19" customWidth="1"/>
    <col min="14854" max="14854" width="14.42578125" style="19" customWidth="1"/>
    <col min="14855" max="14855" width="9.140625" style="19" customWidth="1"/>
    <col min="14856" max="14856" width="15.140625" style="19" customWidth="1"/>
    <col min="14857" max="14857" width="9.140625" style="19" customWidth="1"/>
    <col min="14858" max="14858" width="15" style="19" customWidth="1"/>
    <col min="14859" max="14859" width="9.140625" style="19" customWidth="1"/>
    <col min="14860" max="14860" width="15.85546875" style="19" customWidth="1"/>
    <col min="14861" max="14861" width="19.28515625" style="19" customWidth="1"/>
    <col min="14862" max="14862" width="20.85546875" style="19" customWidth="1"/>
    <col min="14863" max="14863" width="14.85546875" style="19" customWidth="1"/>
    <col min="14864" max="14867" width="9.140625" style="19" customWidth="1"/>
    <col min="14868" max="14868" width="9.140625" style="19"/>
    <col min="14869" max="14869" width="12.28515625" style="19" customWidth="1"/>
    <col min="14870" max="14870" width="18.28515625" style="19" customWidth="1"/>
    <col min="14871" max="14871" width="10.140625" style="19" bestFit="1" customWidth="1"/>
    <col min="14872" max="15094" width="9.140625" style="19"/>
    <col min="15095" max="15095" width="2.5703125" style="19" customWidth="1"/>
    <col min="15096" max="15096" width="12.28515625" style="19" customWidth="1"/>
    <col min="15097" max="15097" width="8.140625" style="19" customWidth="1"/>
    <col min="15098" max="15098" width="14.5703125" style="19" bestFit="1" customWidth="1"/>
    <col min="15099" max="15099" width="9.140625" style="19" customWidth="1"/>
    <col min="15100" max="15100" width="23.7109375" style="19" customWidth="1"/>
    <col min="15101" max="15101" width="9.140625" style="19" customWidth="1"/>
    <col min="15102" max="15102" width="16.42578125" style="19" customWidth="1"/>
    <col min="15103" max="15103" width="9.140625" style="19" customWidth="1"/>
    <col min="15104" max="15104" width="15.5703125" style="19" customWidth="1"/>
    <col min="15105" max="15105" width="9.140625" style="19" customWidth="1"/>
    <col min="15106" max="15106" width="14.85546875" style="19" customWidth="1"/>
    <col min="15107" max="15107" width="9.140625" style="19" customWidth="1"/>
    <col min="15108" max="15108" width="16.7109375" style="19" customWidth="1"/>
    <col min="15109" max="15109" width="9.140625" style="19" customWidth="1"/>
    <col min="15110" max="15110" width="14.42578125" style="19" customWidth="1"/>
    <col min="15111" max="15111" width="9.140625" style="19" customWidth="1"/>
    <col min="15112" max="15112" width="15.140625" style="19" customWidth="1"/>
    <col min="15113" max="15113" width="9.140625" style="19" customWidth="1"/>
    <col min="15114" max="15114" width="15" style="19" customWidth="1"/>
    <col min="15115" max="15115" width="9.140625" style="19" customWidth="1"/>
    <col min="15116" max="15116" width="15.85546875" style="19" customWidth="1"/>
    <col min="15117" max="15117" width="19.28515625" style="19" customWidth="1"/>
    <col min="15118" max="15118" width="20.85546875" style="19" customWidth="1"/>
    <col min="15119" max="15119" width="14.85546875" style="19" customWidth="1"/>
    <col min="15120" max="15123" width="9.140625" style="19" customWidth="1"/>
    <col min="15124" max="15124" width="9.140625" style="19"/>
    <col min="15125" max="15125" width="12.28515625" style="19" customWidth="1"/>
    <col min="15126" max="15126" width="18.28515625" style="19" customWidth="1"/>
    <col min="15127" max="15127" width="10.140625" style="19" bestFit="1" customWidth="1"/>
    <col min="15128" max="15350" width="9.140625" style="19"/>
    <col min="15351" max="15351" width="2.5703125" style="19" customWidth="1"/>
    <col min="15352" max="15352" width="12.28515625" style="19" customWidth="1"/>
    <col min="15353" max="15353" width="8.140625" style="19" customWidth="1"/>
    <col min="15354" max="15354" width="14.5703125" style="19" bestFit="1" customWidth="1"/>
    <col min="15355" max="15355" width="9.140625" style="19" customWidth="1"/>
    <col min="15356" max="15356" width="23.7109375" style="19" customWidth="1"/>
    <col min="15357" max="15357" width="9.140625" style="19" customWidth="1"/>
    <col min="15358" max="15358" width="16.42578125" style="19" customWidth="1"/>
    <col min="15359" max="15359" width="9.140625" style="19" customWidth="1"/>
    <col min="15360" max="15360" width="15.5703125" style="19" customWidth="1"/>
    <col min="15361" max="15361" width="9.140625" style="19" customWidth="1"/>
    <col min="15362" max="15362" width="14.85546875" style="19" customWidth="1"/>
    <col min="15363" max="15363" width="9.140625" style="19" customWidth="1"/>
    <col min="15364" max="15364" width="16.7109375" style="19" customWidth="1"/>
    <col min="15365" max="15365" width="9.140625" style="19" customWidth="1"/>
    <col min="15366" max="15366" width="14.42578125" style="19" customWidth="1"/>
    <col min="15367" max="15367" width="9.140625" style="19" customWidth="1"/>
    <col min="15368" max="15368" width="15.140625" style="19" customWidth="1"/>
    <col min="15369" max="15369" width="9.140625" style="19" customWidth="1"/>
    <col min="15370" max="15370" width="15" style="19" customWidth="1"/>
    <col min="15371" max="15371" width="9.140625" style="19" customWidth="1"/>
    <col min="15372" max="15372" width="15.85546875" style="19" customWidth="1"/>
    <col min="15373" max="15373" width="19.28515625" style="19" customWidth="1"/>
    <col min="15374" max="15374" width="20.85546875" style="19" customWidth="1"/>
    <col min="15375" max="15375" width="14.85546875" style="19" customWidth="1"/>
    <col min="15376" max="15379" width="9.140625" style="19" customWidth="1"/>
    <col min="15380" max="15380" width="9.140625" style="19"/>
    <col min="15381" max="15381" width="12.28515625" style="19" customWidth="1"/>
    <col min="15382" max="15382" width="18.28515625" style="19" customWidth="1"/>
    <col min="15383" max="15383" width="10.140625" style="19" bestFit="1" customWidth="1"/>
    <col min="15384" max="15606" width="9.140625" style="19"/>
    <col min="15607" max="15607" width="2.5703125" style="19" customWidth="1"/>
    <col min="15608" max="15608" width="12.28515625" style="19" customWidth="1"/>
    <col min="15609" max="15609" width="8.140625" style="19" customWidth="1"/>
    <col min="15610" max="15610" width="14.5703125" style="19" bestFit="1" customWidth="1"/>
    <col min="15611" max="15611" width="9.140625" style="19" customWidth="1"/>
    <col min="15612" max="15612" width="23.7109375" style="19" customWidth="1"/>
    <col min="15613" max="15613" width="9.140625" style="19" customWidth="1"/>
    <col min="15614" max="15614" width="16.42578125" style="19" customWidth="1"/>
    <col min="15615" max="15615" width="9.140625" style="19" customWidth="1"/>
    <col min="15616" max="15616" width="15.5703125" style="19" customWidth="1"/>
    <col min="15617" max="15617" width="9.140625" style="19" customWidth="1"/>
    <col min="15618" max="15618" width="14.85546875" style="19" customWidth="1"/>
    <col min="15619" max="15619" width="9.140625" style="19" customWidth="1"/>
    <col min="15620" max="15620" width="16.7109375" style="19" customWidth="1"/>
    <col min="15621" max="15621" width="9.140625" style="19" customWidth="1"/>
    <col min="15622" max="15622" width="14.42578125" style="19" customWidth="1"/>
    <col min="15623" max="15623" width="9.140625" style="19" customWidth="1"/>
    <col min="15624" max="15624" width="15.140625" style="19" customWidth="1"/>
    <col min="15625" max="15625" width="9.140625" style="19" customWidth="1"/>
    <col min="15626" max="15626" width="15" style="19" customWidth="1"/>
    <col min="15627" max="15627" width="9.140625" style="19" customWidth="1"/>
    <col min="15628" max="15628" width="15.85546875" style="19" customWidth="1"/>
    <col min="15629" max="15629" width="19.28515625" style="19" customWidth="1"/>
    <col min="15630" max="15630" width="20.85546875" style="19" customWidth="1"/>
    <col min="15631" max="15631" width="14.85546875" style="19" customWidth="1"/>
    <col min="15632" max="15635" width="9.140625" style="19" customWidth="1"/>
    <col min="15636" max="15636" width="9.140625" style="19"/>
    <col min="15637" max="15637" width="12.28515625" style="19" customWidth="1"/>
    <col min="15638" max="15638" width="18.28515625" style="19" customWidth="1"/>
    <col min="15639" max="15639" width="10.140625" style="19" bestFit="1" customWidth="1"/>
    <col min="15640" max="15862" width="9.140625" style="19"/>
    <col min="15863" max="15863" width="2.5703125" style="19" customWidth="1"/>
    <col min="15864" max="15864" width="12.28515625" style="19" customWidth="1"/>
    <col min="15865" max="15865" width="8.140625" style="19" customWidth="1"/>
    <col min="15866" max="15866" width="14.5703125" style="19" bestFit="1" customWidth="1"/>
    <col min="15867" max="15867" width="9.140625" style="19" customWidth="1"/>
    <col min="15868" max="15868" width="23.7109375" style="19" customWidth="1"/>
    <col min="15869" max="15869" width="9.140625" style="19" customWidth="1"/>
    <col min="15870" max="15870" width="16.42578125" style="19" customWidth="1"/>
    <col min="15871" max="15871" width="9.140625" style="19" customWidth="1"/>
    <col min="15872" max="15872" width="15.5703125" style="19" customWidth="1"/>
    <col min="15873" max="15873" width="9.140625" style="19" customWidth="1"/>
    <col min="15874" max="15874" width="14.85546875" style="19" customWidth="1"/>
    <col min="15875" max="15875" width="9.140625" style="19" customWidth="1"/>
    <col min="15876" max="15876" width="16.7109375" style="19" customWidth="1"/>
    <col min="15877" max="15877" width="9.140625" style="19" customWidth="1"/>
    <col min="15878" max="15878" width="14.42578125" style="19" customWidth="1"/>
    <col min="15879" max="15879" width="9.140625" style="19" customWidth="1"/>
    <col min="15880" max="15880" width="15.140625" style="19" customWidth="1"/>
    <col min="15881" max="15881" width="9.140625" style="19" customWidth="1"/>
    <col min="15882" max="15882" width="15" style="19" customWidth="1"/>
    <col min="15883" max="15883" width="9.140625" style="19" customWidth="1"/>
    <col min="15884" max="15884" width="15.85546875" style="19" customWidth="1"/>
    <col min="15885" max="15885" width="19.28515625" style="19" customWidth="1"/>
    <col min="15886" max="15886" width="20.85546875" style="19" customWidth="1"/>
    <col min="15887" max="15887" width="14.85546875" style="19" customWidth="1"/>
    <col min="15888" max="15891" width="9.140625" style="19" customWidth="1"/>
    <col min="15892" max="15892" width="9.140625" style="19"/>
    <col min="15893" max="15893" width="12.28515625" style="19" customWidth="1"/>
    <col min="15894" max="15894" width="18.28515625" style="19" customWidth="1"/>
    <col min="15895" max="15895" width="10.140625" style="19" bestFit="1" customWidth="1"/>
    <col min="15896" max="16118" width="9.140625" style="19"/>
    <col min="16119" max="16119" width="2.5703125" style="19" customWidth="1"/>
    <col min="16120" max="16120" width="12.28515625" style="19" customWidth="1"/>
    <col min="16121" max="16121" width="8.140625" style="19" customWidth="1"/>
    <col min="16122" max="16122" width="14.5703125" style="19" bestFit="1" customWidth="1"/>
    <col min="16123" max="16123" width="9.140625" style="19" customWidth="1"/>
    <col min="16124" max="16124" width="23.7109375" style="19" customWidth="1"/>
    <col min="16125" max="16125" width="9.140625" style="19" customWidth="1"/>
    <col min="16126" max="16126" width="16.42578125" style="19" customWidth="1"/>
    <col min="16127" max="16127" width="9.140625" style="19" customWidth="1"/>
    <col min="16128" max="16128" width="15.5703125" style="19" customWidth="1"/>
    <col min="16129" max="16129" width="9.140625" style="19" customWidth="1"/>
    <col min="16130" max="16130" width="14.85546875" style="19" customWidth="1"/>
    <col min="16131" max="16131" width="9.140625" style="19" customWidth="1"/>
    <col min="16132" max="16132" width="16.7109375" style="19" customWidth="1"/>
    <col min="16133" max="16133" width="9.140625" style="19" customWidth="1"/>
    <col min="16134" max="16134" width="14.42578125" style="19" customWidth="1"/>
    <col min="16135" max="16135" width="9.140625" style="19" customWidth="1"/>
    <col min="16136" max="16136" width="15.140625" style="19" customWidth="1"/>
    <col min="16137" max="16137" width="9.140625" style="19" customWidth="1"/>
    <col min="16138" max="16138" width="15" style="19" customWidth="1"/>
    <col min="16139" max="16139" width="9.140625" style="19" customWidth="1"/>
    <col min="16140" max="16140" width="15.85546875" style="19" customWidth="1"/>
    <col min="16141" max="16141" width="19.28515625" style="19" customWidth="1"/>
    <col min="16142" max="16142" width="20.85546875" style="19" customWidth="1"/>
    <col min="16143" max="16143" width="14.85546875" style="19" customWidth="1"/>
    <col min="16144" max="16147" width="9.140625" style="19" customWidth="1"/>
    <col min="16148" max="16148" width="9.140625" style="19"/>
    <col min="16149" max="16149" width="12.28515625" style="19" customWidth="1"/>
    <col min="16150" max="16150" width="18.28515625" style="19" customWidth="1"/>
    <col min="16151" max="16151" width="10.140625" style="19" bestFit="1" customWidth="1"/>
    <col min="16152" max="16384" width="9.140625" style="19"/>
  </cols>
  <sheetData>
    <row r="1" spans="2:23" s="14" customFormat="1" ht="21.75" thickBot="1" x14ac:dyDescent="0.4">
      <c r="B1" s="60" t="s">
        <v>0</v>
      </c>
      <c r="E1" s="15"/>
      <c r="J1" s="15"/>
      <c r="M1" s="16"/>
      <c r="P1" s="17" t="s">
        <v>1</v>
      </c>
      <c r="Q1" s="18"/>
      <c r="R1" s="18"/>
    </row>
    <row r="2" spans="2:23" ht="60.75" customHeight="1" x14ac:dyDescent="0.25">
      <c r="B2" s="20"/>
      <c r="C2" s="21" t="s">
        <v>2</v>
      </c>
      <c r="D2" s="21" t="s">
        <v>3</v>
      </c>
      <c r="E2" s="22" t="s">
        <v>33</v>
      </c>
      <c r="F2" s="22" t="s">
        <v>34</v>
      </c>
      <c r="G2" s="22" t="s">
        <v>36</v>
      </c>
      <c r="H2" s="22" t="s">
        <v>35</v>
      </c>
      <c r="I2" s="22" t="s">
        <v>37</v>
      </c>
      <c r="J2" s="22" t="s">
        <v>38</v>
      </c>
      <c r="K2" s="22" t="s">
        <v>39</v>
      </c>
      <c r="L2" s="22" t="s">
        <v>40</v>
      </c>
      <c r="M2" s="23" t="s">
        <v>41</v>
      </c>
      <c r="N2" s="24" t="s">
        <v>40</v>
      </c>
      <c r="P2" s="25" t="s">
        <v>4</v>
      </c>
      <c r="Q2" s="1">
        <v>0.13</v>
      </c>
      <c r="R2" s="26"/>
    </row>
    <row r="3" spans="2:23" ht="15.75" x14ac:dyDescent="0.25">
      <c r="B3" s="27" t="s">
        <v>5</v>
      </c>
      <c r="C3" s="28" t="s">
        <v>6</v>
      </c>
      <c r="D3" s="29" t="s">
        <v>7</v>
      </c>
      <c r="E3" s="2">
        <v>496.62484537019213</v>
      </c>
      <c r="F3" s="2">
        <f>E3*Q$2</f>
        <v>64.561229898124978</v>
      </c>
      <c r="G3" s="2">
        <v>19.893160440326159</v>
      </c>
      <c r="H3" s="2">
        <v>12.650658467616003</v>
      </c>
      <c r="I3" s="2">
        <v>61.304522647680002</v>
      </c>
      <c r="J3" s="2">
        <f>(E3+F3+G3+H3+I3)*Q5</f>
        <v>85.154474187112115</v>
      </c>
      <c r="K3" s="3">
        <v>104.29854002440354</v>
      </c>
      <c r="L3" s="2">
        <f>SUM(E3+F3+G3+H3+I3+J3+K3)</f>
        <v>844.48743103545496</v>
      </c>
      <c r="M3" s="2">
        <f>L3*Q$6</f>
        <v>50.669245862127298</v>
      </c>
      <c r="N3" s="7">
        <f>M3+L3</f>
        <v>895.1566768975822</v>
      </c>
      <c r="O3" s="30"/>
      <c r="P3" s="31" t="s">
        <v>8</v>
      </c>
      <c r="Q3" s="4">
        <v>0.18</v>
      </c>
      <c r="R3" s="32"/>
      <c r="T3" s="5"/>
      <c r="U3" s="5"/>
      <c r="V3" s="33"/>
      <c r="W3" s="33"/>
    </row>
    <row r="4" spans="2:23" ht="15.75" customHeight="1" x14ac:dyDescent="0.25">
      <c r="B4" s="34"/>
      <c r="C4" s="35"/>
      <c r="D4" s="29" t="s">
        <v>9</v>
      </c>
      <c r="E4" s="2">
        <v>496.62484537019213</v>
      </c>
      <c r="F4" s="2">
        <f>E4*Q$2</f>
        <v>64.561229898124978</v>
      </c>
      <c r="G4" s="2">
        <v>19.893160440326159</v>
      </c>
      <c r="H4" s="2">
        <v>12.650658467616003</v>
      </c>
      <c r="I4" s="2">
        <v>30.652261323839998</v>
      </c>
      <c r="J4" s="2">
        <f t="shared" ref="J4:J67" si="0">J$3</f>
        <v>85.154474187112115</v>
      </c>
      <c r="K4" s="3">
        <v>104.29854002440354</v>
      </c>
      <c r="L4" s="2">
        <f>SUM(E4+F4+G4+H4+I4+J4+K4)</f>
        <v>813.83516971161498</v>
      </c>
      <c r="M4" s="2">
        <f>L4*Q$6</f>
        <v>48.830110182696899</v>
      </c>
      <c r="N4" s="7">
        <f>M4+L4</f>
        <v>862.66527989431188</v>
      </c>
      <c r="O4" s="30"/>
      <c r="P4" s="31" t="s">
        <v>10</v>
      </c>
      <c r="Q4" s="4">
        <v>0.5</v>
      </c>
      <c r="R4" s="32"/>
      <c r="T4" s="5"/>
      <c r="U4" s="5"/>
      <c r="V4" s="33"/>
      <c r="W4" s="33"/>
    </row>
    <row r="5" spans="2:23" ht="15.75" x14ac:dyDescent="0.25">
      <c r="B5" s="34"/>
      <c r="C5" s="36"/>
      <c r="D5" s="29" t="s">
        <v>11</v>
      </c>
      <c r="E5" s="2">
        <v>496.62484537019213</v>
      </c>
      <c r="F5" s="2">
        <f>E5*Q$2</f>
        <v>64.561229898124978</v>
      </c>
      <c r="G5" s="2">
        <v>19.893160440326159</v>
      </c>
      <c r="H5" s="2">
        <v>12.650658467616003</v>
      </c>
      <c r="I5" s="2">
        <v>15.326130661919999</v>
      </c>
      <c r="J5" s="2">
        <f t="shared" si="0"/>
        <v>85.154474187112115</v>
      </c>
      <c r="K5" s="3">
        <v>104.29854002440354</v>
      </c>
      <c r="L5" s="2">
        <f>SUM(E5+F5+G5+H5+I5+J5+K5)</f>
        <v>798.50903904969505</v>
      </c>
      <c r="M5" s="2">
        <f>L5*Q$6</f>
        <v>47.910542342981699</v>
      </c>
      <c r="N5" s="7">
        <f>M5+L5</f>
        <v>846.41958139267672</v>
      </c>
      <c r="O5" s="30"/>
      <c r="P5" s="31" t="s">
        <v>12</v>
      </c>
      <c r="Q5" s="4">
        <v>0.13</v>
      </c>
      <c r="R5" s="32"/>
      <c r="T5" s="5"/>
      <c r="U5" s="5"/>
      <c r="V5" s="33"/>
      <c r="W5" s="33"/>
    </row>
    <row r="6" spans="2:23" ht="15.75" x14ac:dyDescent="0.25">
      <c r="B6" s="34"/>
      <c r="C6" s="28">
        <v>6</v>
      </c>
      <c r="D6" s="29" t="s">
        <v>7</v>
      </c>
      <c r="E6" s="2">
        <v>368.44185612255706</v>
      </c>
      <c r="F6" s="2">
        <f>E6*Q$3</f>
        <v>66.319534102060274</v>
      </c>
      <c r="G6" s="2">
        <v>19.893160440326159</v>
      </c>
      <c r="H6" s="2">
        <v>12.650658467616003</v>
      </c>
      <c r="I6" s="2">
        <v>55.993391833392003</v>
      </c>
      <c r="J6" s="2">
        <f t="shared" si="0"/>
        <v>85.154474187112115</v>
      </c>
      <c r="K6" s="3">
        <v>104.29854002440354</v>
      </c>
      <c r="L6" s="2">
        <f>SUM(E6+F6+G6+H6+I6+J6+K6)</f>
        <v>712.7516151774671</v>
      </c>
      <c r="M6" s="2">
        <f>L6*Q$6</f>
        <v>42.765096910648026</v>
      </c>
      <c r="N6" s="7">
        <f>M6+L6</f>
        <v>755.51671208811513</v>
      </c>
      <c r="O6" s="30"/>
      <c r="P6" s="31" t="s">
        <v>13</v>
      </c>
      <c r="Q6" s="4">
        <v>0.06</v>
      </c>
      <c r="R6" s="32"/>
      <c r="T6" s="5"/>
      <c r="U6" s="5"/>
      <c r="V6" s="33"/>
      <c r="W6" s="33"/>
    </row>
    <row r="7" spans="2:23" ht="15" customHeight="1" x14ac:dyDescent="0.25">
      <c r="B7" s="34"/>
      <c r="C7" s="35"/>
      <c r="D7" s="29" t="s">
        <v>9</v>
      </c>
      <c r="E7" s="2">
        <v>368.44185612255706</v>
      </c>
      <c r="F7" s="2">
        <f>E7*Q$3</f>
        <v>66.319534102060274</v>
      </c>
      <c r="G7" s="2">
        <v>19.893160440326159</v>
      </c>
      <c r="H7" s="2">
        <v>12.650658467616003</v>
      </c>
      <c r="I7" s="2">
        <v>27.996695916696002</v>
      </c>
      <c r="J7" s="2">
        <f t="shared" si="0"/>
        <v>85.154474187112115</v>
      </c>
      <c r="K7" s="3">
        <v>104.29854002440354</v>
      </c>
      <c r="L7" s="2">
        <f>SUM(E7+F7+G7+H7+I7+J7+K7)</f>
        <v>684.7549192607712</v>
      </c>
      <c r="M7" s="2">
        <f>L7*Q$6</f>
        <v>41.085295155646271</v>
      </c>
      <c r="N7" s="7">
        <f>M7+L7</f>
        <v>725.84021441641744</v>
      </c>
      <c r="O7" s="30"/>
      <c r="P7" s="37" t="s">
        <v>14</v>
      </c>
      <c r="Q7" s="4">
        <v>0</v>
      </c>
      <c r="R7" s="6"/>
      <c r="S7" s="38" t="s">
        <v>15</v>
      </c>
      <c r="T7" s="5"/>
      <c r="U7" s="5"/>
      <c r="V7" s="33"/>
      <c r="W7" s="33"/>
    </row>
    <row r="8" spans="2:23" outlineLevel="1" x14ac:dyDescent="0.25">
      <c r="B8" s="39"/>
      <c r="C8" s="36"/>
      <c r="D8" s="29" t="s">
        <v>11</v>
      </c>
      <c r="E8" s="2">
        <v>368.44185612255706</v>
      </c>
      <c r="F8" s="2">
        <f>E8*Q$3</f>
        <v>66.319534102060274</v>
      </c>
      <c r="G8" s="2">
        <v>19.893160440326159</v>
      </c>
      <c r="H8" s="2">
        <v>12.650658467616003</v>
      </c>
      <c r="I8" s="2">
        <v>13.998347958348001</v>
      </c>
      <c r="J8" s="2">
        <f t="shared" si="0"/>
        <v>85.154474187112115</v>
      </c>
      <c r="K8" s="3">
        <v>104.29854002440354</v>
      </c>
      <c r="L8" s="2">
        <f>SUM(E8+F8+G8+H8+I8+J8+K8)</f>
        <v>670.75657130242314</v>
      </c>
      <c r="M8" s="2">
        <f>L8*Q$6</f>
        <v>40.24539427814539</v>
      </c>
      <c r="N8" s="7">
        <f>M8+L8</f>
        <v>711.00196558056848</v>
      </c>
      <c r="O8" s="30"/>
      <c r="P8" s="40" t="s">
        <v>16</v>
      </c>
      <c r="Q8" s="8">
        <v>365</v>
      </c>
      <c r="R8" s="32"/>
      <c r="T8" s="5"/>
      <c r="U8" s="5"/>
      <c r="V8" s="33"/>
      <c r="W8" s="33"/>
    </row>
    <row r="9" spans="2:23" ht="15.75" outlineLevel="1" x14ac:dyDescent="0.25">
      <c r="B9" s="27" t="s">
        <v>17</v>
      </c>
      <c r="C9" s="28" t="s">
        <v>6</v>
      </c>
      <c r="D9" s="29" t="s">
        <v>7</v>
      </c>
      <c r="E9" s="2">
        <v>496.62484537019213</v>
      </c>
      <c r="F9" s="2">
        <f>E9*Q$2</f>
        <v>64.561229898124978</v>
      </c>
      <c r="G9" s="2">
        <v>19.893160440326159</v>
      </c>
      <c r="H9" s="2">
        <v>12.650658467616003</v>
      </c>
      <c r="I9" s="2">
        <v>61.304522647679995</v>
      </c>
      <c r="J9" s="2">
        <f t="shared" si="0"/>
        <v>85.154474187112115</v>
      </c>
      <c r="K9" s="3">
        <v>104.29854002440354</v>
      </c>
      <c r="L9" s="2">
        <f>SUM(E9+F9+G9+H9+I9+J9+K9)</f>
        <v>844.48743103545496</v>
      </c>
      <c r="M9" s="2">
        <f>L9*Q$6</f>
        <v>50.669245862127298</v>
      </c>
      <c r="N9" s="7">
        <f>M9+L9</f>
        <v>895.1566768975822</v>
      </c>
      <c r="O9" s="30"/>
      <c r="P9" s="41" t="s">
        <v>18</v>
      </c>
      <c r="Q9" s="9">
        <v>16.5</v>
      </c>
      <c r="R9" s="10">
        <f>(16.5-16.1)/16.1</f>
        <v>2.4844720496894318E-2</v>
      </c>
      <c r="T9" s="5"/>
      <c r="U9" s="5"/>
      <c r="V9" s="33"/>
      <c r="W9" s="33"/>
    </row>
    <row r="10" spans="2:23" ht="15.75" customHeight="1" outlineLevel="1" thickBot="1" x14ac:dyDescent="0.3">
      <c r="B10" s="34"/>
      <c r="C10" s="35"/>
      <c r="D10" s="29" t="s">
        <v>9</v>
      </c>
      <c r="E10" s="2">
        <v>496.62484537019213</v>
      </c>
      <c r="F10" s="2">
        <f>E10*Q$2</f>
        <v>64.561229898124978</v>
      </c>
      <c r="G10" s="2">
        <v>19.893160440326159</v>
      </c>
      <c r="H10" s="2">
        <v>12.650658467616003</v>
      </c>
      <c r="I10" s="2">
        <v>30.652261323839998</v>
      </c>
      <c r="J10" s="2">
        <f t="shared" si="0"/>
        <v>85.154474187112115</v>
      </c>
      <c r="K10" s="3">
        <v>104.29854002440354</v>
      </c>
      <c r="L10" s="2">
        <f>SUM(E10+F10+G10+H10+I10+J10+K10)</f>
        <v>813.83516971161498</v>
      </c>
      <c r="M10" s="2">
        <f>L10*Q$6</f>
        <v>48.830110182696899</v>
      </c>
      <c r="N10" s="7">
        <f>M10+L10</f>
        <v>862.66527989431188</v>
      </c>
      <c r="O10" s="30"/>
      <c r="P10" s="42" t="s">
        <v>19</v>
      </c>
      <c r="Q10" s="43">
        <v>17</v>
      </c>
      <c r="R10" s="44">
        <f>(Q10-Q9)/Q9</f>
        <v>3.0303030303030304E-2</v>
      </c>
      <c r="T10" s="5"/>
      <c r="U10" s="5"/>
      <c r="V10" s="33"/>
      <c r="W10" s="33"/>
    </row>
    <row r="11" spans="2:23" ht="15.75" outlineLevel="1" thickBot="1" x14ac:dyDescent="0.3">
      <c r="B11" s="34"/>
      <c r="C11" s="36"/>
      <c r="D11" s="29" t="s">
        <v>11</v>
      </c>
      <c r="E11" s="2">
        <v>496.62484537019213</v>
      </c>
      <c r="F11" s="2">
        <f>E11*Q$2</f>
        <v>64.561229898124978</v>
      </c>
      <c r="G11" s="2">
        <v>19.893160440326159</v>
      </c>
      <c r="H11" s="2">
        <v>12.650658467616003</v>
      </c>
      <c r="I11" s="2">
        <v>15.326130661919999</v>
      </c>
      <c r="J11" s="2">
        <f t="shared" si="0"/>
        <v>85.154474187112115</v>
      </c>
      <c r="K11" s="3">
        <v>104.29854002440354</v>
      </c>
      <c r="L11" s="2">
        <f>SUM(E11+F11+G11+H11+I11+J11+K11)</f>
        <v>798.50903904969505</v>
      </c>
      <c r="M11" s="2">
        <f>L11*Q$6</f>
        <v>47.910542342981699</v>
      </c>
      <c r="N11" s="7">
        <f>M11+L11</f>
        <v>846.41958139267672</v>
      </c>
      <c r="O11" s="30"/>
      <c r="P11" s="45" t="s">
        <v>20</v>
      </c>
      <c r="Q11" s="46">
        <v>6.1999999999999998E-3</v>
      </c>
      <c r="R11" s="47"/>
      <c r="T11" s="5"/>
      <c r="U11" s="5"/>
      <c r="V11" s="33"/>
      <c r="W11" s="33"/>
    </row>
    <row r="12" spans="2:23" outlineLevel="1" x14ac:dyDescent="0.25">
      <c r="B12" s="34"/>
      <c r="C12" s="28">
        <v>6</v>
      </c>
      <c r="D12" s="29" t="s">
        <v>7</v>
      </c>
      <c r="E12" s="2">
        <v>485.74134216809557</v>
      </c>
      <c r="F12" s="2">
        <f>E12*Q$3</f>
        <v>87.433441590257203</v>
      </c>
      <c r="G12" s="2">
        <v>19.893160440326159</v>
      </c>
      <c r="H12" s="2">
        <v>12.650658467616003</v>
      </c>
      <c r="I12" s="2">
        <v>55.993391833392003</v>
      </c>
      <c r="J12" s="2">
        <f t="shared" si="0"/>
        <v>85.154474187112115</v>
      </c>
      <c r="K12" s="3">
        <v>104.29854002440354</v>
      </c>
      <c r="L12" s="2">
        <f>SUM(E12+F12+G12+H12+I12+J12+K12)</f>
        <v>851.16500871120263</v>
      </c>
      <c r="M12" s="2">
        <f>L12*Q$6</f>
        <v>51.069900522672157</v>
      </c>
      <c r="N12" s="7">
        <f>M12+L12</f>
        <v>902.23490923387476</v>
      </c>
      <c r="O12" s="30"/>
      <c r="P12" s="48" t="s">
        <v>21</v>
      </c>
      <c r="Q12" s="49">
        <v>0.15</v>
      </c>
      <c r="T12" s="5"/>
      <c r="U12" s="5"/>
      <c r="V12" s="33"/>
      <c r="W12" s="33"/>
    </row>
    <row r="13" spans="2:23" outlineLevel="1" x14ac:dyDescent="0.25">
      <c r="B13" s="34"/>
      <c r="C13" s="35"/>
      <c r="D13" s="29" t="s">
        <v>9</v>
      </c>
      <c r="E13" s="2">
        <v>485.74134216809557</v>
      </c>
      <c r="F13" s="2">
        <f>E13*Q$3</f>
        <v>87.433441590257203</v>
      </c>
      <c r="G13" s="2">
        <v>19.893160440326159</v>
      </c>
      <c r="H13" s="2">
        <v>12.650658467616003</v>
      </c>
      <c r="I13" s="2">
        <v>27.996695916696002</v>
      </c>
      <c r="J13" s="2">
        <f t="shared" si="0"/>
        <v>85.154474187112115</v>
      </c>
      <c r="K13" s="3">
        <v>104.29854002440354</v>
      </c>
      <c r="L13" s="2">
        <f>SUM(E13+F13+G13+H13+I13+J13+K13)</f>
        <v>823.16831279450662</v>
      </c>
      <c r="M13" s="2">
        <f>L13*Q$6</f>
        <v>49.390098767670395</v>
      </c>
      <c r="N13" s="7">
        <f>M13+L13</f>
        <v>872.55841156217707</v>
      </c>
      <c r="O13" s="30"/>
      <c r="P13" s="48" t="s">
        <v>22</v>
      </c>
      <c r="T13" s="5"/>
      <c r="U13" s="5"/>
      <c r="V13" s="33"/>
      <c r="W13" s="33"/>
    </row>
    <row r="14" spans="2:23" outlineLevel="1" x14ac:dyDescent="0.25">
      <c r="B14" s="39"/>
      <c r="C14" s="36"/>
      <c r="D14" s="29" t="s">
        <v>11</v>
      </c>
      <c r="E14" s="2">
        <v>485.74134216809557</v>
      </c>
      <c r="F14" s="2">
        <f>E14*Q$3</f>
        <v>87.433441590257203</v>
      </c>
      <c r="G14" s="2">
        <v>19.893160440326159</v>
      </c>
      <c r="H14" s="2">
        <v>12.650658467616003</v>
      </c>
      <c r="I14" s="2">
        <v>13.998347958348001</v>
      </c>
      <c r="J14" s="2">
        <f t="shared" si="0"/>
        <v>85.154474187112115</v>
      </c>
      <c r="K14" s="3">
        <v>104.29854002440354</v>
      </c>
      <c r="L14" s="2">
        <f>SUM(E14+F14+G14+H14+I14+J14+K14)</f>
        <v>809.16996483615856</v>
      </c>
      <c r="M14" s="2">
        <f>L14*Q$6</f>
        <v>48.550197890169514</v>
      </c>
      <c r="N14" s="7">
        <f>M14+L14</f>
        <v>857.72016272632811</v>
      </c>
      <c r="O14" s="30"/>
      <c r="P14" s="50"/>
      <c r="Q14" s="51"/>
      <c r="R14" s="33"/>
      <c r="T14" s="5"/>
      <c r="U14" s="5"/>
      <c r="V14" s="33"/>
      <c r="W14" s="33"/>
    </row>
    <row r="15" spans="2:23" outlineLevel="1" x14ac:dyDescent="0.25">
      <c r="B15" s="27" t="s">
        <v>23</v>
      </c>
      <c r="C15" s="28" t="s">
        <v>6</v>
      </c>
      <c r="D15" s="29" t="s">
        <v>7</v>
      </c>
      <c r="E15" s="2">
        <v>613.92433141573065</v>
      </c>
      <c r="F15" s="2">
        <f>E15*Q$2</f>
        <v>79.810163084044987</v>
      </c>
      <c r="G15" s="2">
        <v>19.893160440326159</v>
      </c>
      <c r="H15" s="2">
        <v>12.650658467616003</v>
      </c>
      <c r="I15" s="2">
        <v>61.304522647679995</v>
      </c>
      <c r="J15" s="2">
        <f t="shared" si="0"/>
        <v>85.154474187112115</v>
      </c>
      <c r="K15" s="3">
        <v>104.29854002440354</v>
      </c>
      <c r="L15" s="2">
        <f>SUM(E15+F15+G15+H15+I15+J15+K15)</f>
        <v>977.03585026691349</v>
      </c>
      <c r="M15" s="2">
        <f>L15*Q$6</f>
        <v>58.622151016014804</v>
      </c>
      <c r="N15" s="7">
        <f>M15+L15</f>
        <v>1035.6580012829284</v>
      </c>
      <c r="O15" s="30"/>
      <c r="P15" s="50"/>
      <c r="Q15" s="51"/>
      <c r="R15" s="33"/>
      <c r="T15" s="5"/>
      <c r="U15" s="5"/>
      <c r="V15" s="33"/>
      <c r="W15" s="33"/>
    </row>
    <row r="16" spans="2:23" ht="15" customHeight="1" outlineLevel="1" x14ac:dyDescent="0.25">
      <c r="B16" s="34"/>
      <c r="C16" s="35"/>
      <c r="D16" s="29" t="s">
        <v>9</v>
      </c>
      <c r="E16" s="2">
        <v>613.92433141573065</v>
      </c>
      <c r="F16" s="2">
        <f>E16*Q$2</f>
        <v>79.810163084044987</v>
      </c>
      <c r="G16" s="2">
        <v>19.893160440326159</v>
      </c>
      <c r="H16" s="2">
        <v>12.650658467616003</v>
      </c>
      <c r="I16" s="2">
        <v>30.652261323839998</v>
      </c>
      <c r="J16" s="2">
        <f t="shared" si="0"/>
        <v>85.154474187112115</v>
      </c>
      <c r="K16" s="3">
        <v>104.29854002440354</v>
      </c>
      <c r="L16" s="2">
        <f>SUM(E16+F16+G16+H16+I16+J16+K16)</f>
        <v>946.38358894307351</v>
      </c>
      <c r="M16" s="2">
        <f>L16*Q$6</f>
        <v>56.783015336584405</v>
      </c>
      <c r="N16" s="7">
        <f>M16+L16</f>
        <v>1003.1666042796579</v>
      </c>
      <c r="O16" s="30"/>
      <c r="P16" s="50"/>
      <c r="Q16" s="51"/>
      <c r="R16" s="33"/>
      <c r="T16" s="5"/>
      <c r="U16" s="5"/>
      <c r="V16" s="33"/>
      <c r="W16" s="33"/>
    </row>
    <row r="17" spans="2:23" outlineLevel="1" x14ac:dyDescent="0.25">
      <c r="B17" s="34"/>
      <c r="C17" s="36"/>
      <c r="D17" s="29" t="s">
        <v>11</v>
      </c>
      <c r="E17" s="2">
        <v>613.92433141573065</v>
      </c>
      <c r="F17" s="2">
        <f>E17*Q$2</f>
        <v>79.810163084044987</v>
      </c>
      <c r="G17" s="2">
        <v>19.893160440326159</v>
      </c>
      <c r="H17" s="2">
        <v>12.650658467616003</v>
      </c>
      <c r="I17" s="2">
        <v>15.326130661919999</v>
      </c>
      <c r="J17" s="2">
        <f t="shared" si="0"/>
        <v>85.154474187112115</v>
      </c>
      <c r="K17" s="3">
        <v>104.29854002440354</v>
      </c>
      <c r="L17" s="2">
        <f>SUM(E17+F17+G17+H17+I17+J17+K17)</f>
        <v>931.05745828115357</v>
      </c>
      <c r="M17" s="2">
        <f>L17*Q$6</f>
        <v>55.863447496869213</v>
      </c>
      <c r="N17" s="7">
        <f>M17+L17</f>
        <v>986.92090577802276</v>
      </c>
      <c r="O17" s="30"/>
      <c r="P17" s="50"/>
      <c r="Q17" s="51"/>
      <c r="R17" s="33"/>
      <c r="T17" s="5"/>
      <c r="U17" s="5"/>
      <c r="V17" s="33"/>
      <c r="W17" s="33"/>
    </row>
    <row r="18" spans="2:23" outlineLevel="1" x14ac:dyDescent="0.25">
      <c r="B18" s="34"/>
      <c r="C18" s="28">
        <v>6</v>
      </c>
      <c r="D18" s="29" t="s">
        <v>7</v>
      </c>
      <c r="E18" s="2">
        <v>563.94099953178795</v>
      </c>
      <c r="F18" s="2">
        <f>E18*Q$3</f>
        <v>101.50937991572182</v>
      </c>
      <c r="G18" s="2">
        <v>19.893160440326159</v>
      </c>
      <c r="H18" s="2">
        <v>12.650658467616003</v>
      </c>
      <c r="I18" s="2">
        <v>55.993391833392003</v>
      </c>
      <c r="J18" s="2">
        <f t="shared" si="0"/>
        <v>85.154474187112115</v>
      </c>
      <c r="K18" s="3">
        <v>104.29854002440354</v>
      </c>
      <c r="L18" s="2">
        <f>SUM(E18+F18+G18+H18+I18+J18+K18)</f>
        <v>943.44060440035969</v>
      </c>
      <c r="M18" s="2">
        <f>L18*Q$6</f>
        <v>56.606436264021582</v>
      </c>
      <c r="N18" s="7">
        <f>M18+L18</f>
        <v>1000.0470406643813</v>
      </c>
      <c r="O18" s="30"/>
      <c r="P18" s="50"/>
      <c r="Q18" s="52"/>
      <c r="R18" s="33"/>
      <c r="T18" s="5"/>
      <c r="U18" s="5"/>
      <c r="V18" s="33"/>
      <c r="W18" s="33"/>
    </row>
    <row r="19" spans="2:23" outlineLevel="1" x14ac:dyDescent="0.25">
      <c r="B19" s="34"/>
      <c r="C19" s="35"/>
      <c r="D19" s="29" t="s">
        <v>9</v>
      </c>
      <c r="E19" s="2">
        <v>563.94099953178795</v>
      </c>
      <c r="F19" s="2">
        <f>E19*Q$3</f>
        <v>101.50937991572182</v>
      </c>
      <c r="G19" s="2">
        <v>19.893160440326159</v>
      </c>
      <c r="H19" s="2">
        <v>12.650658467616003</v>
      </c>
      <c r="I19" s="2">
        <v>27.996695916696002</v>
      </c>
      <c r="J19" s="2">
        <f t="shared" si="0"/>
        <v>85.154474187112115</v>
      </c>
      <c r="K19" s="3">
        <v>104.29854002440354</v>
      </c>
      <c r="L19" s="2">
        <f>SUM(E19+F19+G19+H19+I19+J19+K19)</f>
        <v>915.44390848366368</v>
      </c>
      <c r="M19" s="2">
        <f>L19*Q$6</f>
        <v>54.92663450901982</v>
      </c>
      <c r="N19" s="7">
        <f>M19+L19</f>
        <v>970.37054299268345</v>
      </c>
      <c r="O19" s="30"/>
      <c r="Q19" s="52"/>
      <c r="R19" s="52"/>
      <c r="T19" s="5"/>
      <c r="U19" s="5"/>
      <c r="V19" s="33"/>
      <c r="W19" s="33"/>
    </row>
    <row r="20" spans="2:23" ht="15" customHeight="1" outlineLevel="1" x14ac:dyDescent="0.25">
      <c r="B20" s="39"/>
      <c r="C20" s="36"/>
      <c r="D20" s="29" t="s">
        <v>11</v>
      </c>
      <c r="E20" s="2">
        <v>563.94099953178795</v>
      </c>
      <c r="F20" s="2">
        <f>E20*Q$3</f>
        <v>101.50937991572182</v>
      </c>
      <c r="G20" s="2">
        <v>19.893160440326159</v>
      </c>
      <c r="H20" s="2">
        <v>12.650658467616003</v>
      </c>
      <c r="I20" s="2">
        <v>13.998347958348001</v>
      </c>
      <c r="J20" s="2">
        <f t="shared" si="0"/>
        <v>85.154474187112115</v>
      </c>
      <c r="K20" s="3">
        <v>104.29854002440354</v>
      </c>
      <c r="L20" s="2">
        <f>SUM(E20+F20+G20+H20+I20+J20+K20)</f>
        <v>901.44556052531561</v>
      </c>
      <c r="M20" s="2">
        <f>L20*Q$6</f>
        <v>54.086733631518932</v>
      </c>
      <c r="N20" s="7">
        <f>M20+L20</f>
        <v>955.5322941568345</v>
      </c>
      <c r="O20" s="30"/>
      <c r="Q20" s="52"/>
      <c r="R20" s="52"/>
      <c r="T20" s="5"/>
      <c r="U20" s="5"/>
      <c r="V20" s="33"/>
      <c r="W20" s="33"/>
    </row>
    <row r="21" spans="2:23" ht="15" customHeight="1" outlineLevel="1" x14ac:dyDescent="0.25">
      <c r="B21" s="27" t="s">
        <v>24</v>
      </c>
      <c r="C21" s="28" t="s">
        <v>6</v>
      </c>
      <c r="D21" s="29" t="s">
        <v>7</v>
      </c>
      <c r="E21" s="2">
        <v>648.99389019954606</v>
      </c>
      <c r="F21" s="2">
        <f>E21*Q$2</f>
        <v>84.369205725940986</v>
      </c>
      <c r="G21" s="2">
        <v>19.893160440326159</v>
      </c>
      <c r="H21" s="2">
        <v>12.650658467616003</v>
      </c>
      <c r="I21" s="2">
        <v>61.304522647679995</v>
      </c>
      <c r="J21" s="2">
        <f t="shared" si="0"/>
        <v>85.154474187112115</v>
      </c>
      <c r="K21" s="3">
        <v>104.29854002440354</v>
      </c>
      <c r="L21" s="2">
        <f>SUM(E21+F21+G21+H21+I21+J21+K21)</f>
        <v>1016.6644516926249</v>
      </c>
      <c r="M21" s="2">
        <f>L21*Q$6</f>
        <v>60.999867101557491</v>
      </c>
      <c r="N21" s="7">
        <f>M21+L21</f>
        <v>1077.6643187941825</v>
      </c>
      <c r="O21" s="30"/>
      <c r="Q21" s="52"/>
      <c r="R21" s="52"/>
      <c r="T21" s="5"/>
      <c r="U21" s="5"/>
      <c r="V21" s="33"/>
      <c r="W21" s="33"/>
    </row>
    <row r="22" spans="2:23" ht="15" customHeight="1" outlineLevel="1" x14ac:dyDescent="0.25">
      <c r="B22" s="34"/>
      <c r="C22" s="35"/>
      <c r="D22" s="29" t="s">
        <v>9</v>
      </c>
      <c r="E22" s="2">
        <v>648.99389019954606</v>
      </c>
      <c r="F22" s="2">
        <f>E22*Q$2</f>
        <v>84.369205725940986</v>
      </c>
      <c r="G22" s="2">
        <v>19.893160440326159</v>
      </c>
      <c r="H22" s="2">
        <v>12.650658467616003</v>
      </c>
      <c r="I22" s="2">
        <v>30.652261323839998</v>
      </c>
      <c r="J22" s="2">
        <f t="shared" si="0"/>
        <v>85.154474187112115</v>
      </c>
      <c r="K22" s="3">
        <v>104.29854002440354</v>
      </c>
      <c r="L22" s="2">
        <f>SUM(E22+F22+G22+H22+I22+J22+K22)</f>
        <v>986.0121903687849</v>
      </c>
      <c r="M22" s="2">
        <f>L22*Q$6</f>
        <v>59.160731422127093</v>
      </c>
      <c r="N22" s="7">
        <f>M22+L22</f>
        <v>1045.1729217909119</v>
      </c>
      <c r="O22" s="30"/>
      <c r="P22" s="33"/>
      <c r="Q22" s="52"/>
      <c r="R22" s="52"/>
      <c r="T22" s="5"/>
      <c r="U22" s="5"/>
      <c r="V22" s="33"/>
      <c r="W22" s="33"/>
    </row>
    <row r="23" spans="2:23" outlineLevel="1" x14ac:dyDescent="0.25">
      <c r="B23" s="34"/>
      <c r="C23" s="36"/>
      <c r="D23" s="29" t="s">
        <v>11</v>
      </c>
      <c r="E23" s="2">
        <v>648.99389019954606</v>
      </c>
      <c r="F23" s="2">
        <f>E23*Q$2</f>
        <v>84.369205725940986</v>
      </c>
      <c r="G23" s="2">
        <v>19.893160440326159</v>
      </c>
      <c r="H23" s="2">
        <v>12.650658467616003</v>
      </c>
      <c r="I23" s="2">
        <v>15.326130661919999</v>
      </c>
      <c r="J23" s="2">
        <f t="shared" si="0"/>
        <v>85.154474187112115</v>
      </c>
      <c r="K23" s="3">
        <v>104.29854002440354</v>
      </c>
      <c r="L23" s="2">
        <f>SUM(E23+F23+G23+H23+I23+J23+K23)</f>
        <v>970.68605970686497</v>
      </c>
      <c r="M23" s="2">
        <f>L23*Q$6</f>
        <v>58.241163582411893</v>
      </c>
      <c r="N23" s="7">
        <f>M23+L23</f>
        <v>1028.9272232892768</v>
      </c>
      <c r="O23" s="30"/>
      <c r="P23" s="33"/>
      <c r="Q23" s="52"/>
      <c r="R23" s="52"/>
      <c r="T23" s="5"/>
      <c r="U23" s="5"/>
      <c r="V23" s="33"/>
      <c r="W23" s="33"/>
    </row>
    <row r="24" spans="2:23" outlineLevel="1" x14ac:dyDescent="0.25">
      <c r="B24" s="34"/>
      <c r="C24" s="28">
        <v>6</v>
      </c>
      <c r="D24" s="29" t="s">
        <v>7</v>
      </c>
      <c r="E24" s="2">
        <v>551.43106469594591</v>
      </c>
      <c r="F24" s="2">
        <f>E24*Q$3</f>
        <v>99.257591645270253</v>
      </c>
      <c r="G24" s="2">
        <v>19.893160440326159</v>
      </c>
      <c r="H24" s="2">
        <v>12.650658467616003</v>
      </c>
      <c r="I24" s="2">
        <v>55.993391833392003</v>
      </c>
      <c r="J24" s="2">
        <f t="shared" si="0"/>
        <v>85.154474187112115</v>
      </c>
      <c r="K24" s="3">
        <v>104.29854002440354</v>
      </c>
      <c r="L24" s="2">
        <f>SUM(E24+F24+G24+H24+I24+J24+K24)</f>
        <v>928.67888129406606</v>
      </c>
      <c r="M24" s="2">
        <f>L24*Q$6</f>
        <v>55.720732877643961</v>
      </c>
      <c r="N24" s="7">
        <f>M24+L24</f>
        <v>984.39961417171003</v>
      </c>
      <c r="O24" s="30"/>
      <c r="P24" s="33"/>
      <c r="Q24" s="52"/>
      <c r="R24" s="52"/>
      <c r="T24" s="5"/>
      <c r="U24" s="5"/>
      <c r="V24" s="33"/>
      <c r="W24" s="33"/>
    </row>
    <row r="25" spans="2:23" outlineLevel="1" x14ac:dyDescent="0.25">
      <c r="B25" s="34"/>
      <c r="C25" s="35"/>
      <c r="D25" s="29" t="s">
        <v>9</v>
      </c>
      <c r="E25" s="2">
        <v>551.43106469594591</v>
      </c>
      <c r="F25" s="2">
        <f>E25*Q$3</f>
        <v>99.257591645270253</v>
      </c>
      <c r="G25" s="2">
        <v>19.893160440326159</v>
      </c>
      <c r="H25" s="2">
        <v>12.650658467616003</v>
      </c>
      <c r="I25" s="2">
        <v>27.996695916696002</v>
      </c>
      <c r="J25" s="2">
        <f t="shared" si="0"/>
        <v>85.154474187112115</v>
      </c>
      <c r="K25" s="3">
        <v>104.29854002440354</v>
      </c>
      <c r="L25" s="2">
        <f>SUM(E25+F25+G25+H25+I25+J25+K25)</f>
        <v>900.68218537737005</v>
      </c>
      <c r="M25" s="2">
        <f>L25*Q$6</f>
        <v>54.040931122642199</v>
      </c>
      <c r="N25" s="7">
        <f>M25+L25</f>
        <v>954.72311650001222</v>
      </c>
      <c r="O25" s="30"/>
      <c r="P25" s="33"/>
      <c r="Q25" s="52"/>
      <c r="R25" s="52"/>
      <c r="T25" s="5"/>
      <c r="U25" s="5"/>
      <c r="V25" s="33"/>
      <c r="W25" s="33"/>
    </row>
    <row r="26" spans="2:23" ht="15" customHeight="1" outlineLevel="1" x14ac:dyDescent="0.25">
      <c r="B26" s="39"/>
      <c r="C26" s="36"/>
      <c r="D26" s="29" t="s">
        <v>11</v>
      </c>
      <c r="E26" s="2">
        <v>551.43106469594591</v>
      </c>
      <c r="F26" s="2">
        <f>E26*Q$3</f>
        <v>99.257591645270253</v>
      </c>
      <c r="G26" s="2">
        <v>19.893160440326159</v>
      </c>
      <c r="H26" s="2">
        <v>12.650658467616003</v>
      </c>
      <c r="I26" s="2">
        <v>13.998347958348001</v>
      </c>
      <c r="J26" s="2">
        <f t="shared" si="0"/>
        <v>85.154474187112115</v>
      </c>
      <c r="K26" s="3">
        <v>104.29854002440354</v>
      </c>
      <c r="L26" s="2">
        <f>SUM(E26+F26+G26+H26+I26+J26+K26)</f>
        <v>886.68383741902198</v>
      </c>
      <c r="M26" s="2">
        <f>L26*Q$6</f>
        <v>53.201030245141318</v>
      </c>
      <c r="N26" s="7">
        <f>M26+L26</f>
        <v>939.88486766416327</v>
      </c>
      <c r="O26" s="30"/>
      <c r="P26" s="33"/>
      <c r="Q26" s="52"/>
      <c r="R26" s="52"/>
      <c r="T26" s="5"/>
      <c r="U26" s="5"/>
      <c r="V26" s="33"/>
      <c r="W26" s="33"/>
    </row>
    <row r="27" spans="2:23" ht="15" customHeight="1" outlineLevel="1" x14ac:dyDescent="0.25">
      <c r="B27" s="27" t="s">
        <v>25</v>
      </c>
      <c r="C27" s="28" t="s">
        <v>6</v>
      </c>
      <c r="D27" s="29" t="s">
        <v>7</v>
      </c>
      <c r="E27" s="2">
        <v>731.22381746126894</v>
      </c>
      <c r="F27" s="2">
        <f>E27*Q$2</f>
        <v>95.059096269964968</v>
      </c>
      <c r="G27" s="2">
        <v>19.893160440326159</v>
      </c>
      <c r="H27" s="2">
        <v>12.650658467616003</v>
      </c>
      <c r="I27" s="2">
        <v>61.304522647679995</v>
      </c>
      <c r="J27" s="2">
        <f t="shared" si="0"/>
        <v>85.154474187112115</v>
      </c>
      <c r="K27" s="3">
        <v>104.29854002440354</v>
      </c>
      <c r="L27" s="2">
        <f>SUM(E27+F27+G27+H27+I27+J27+K27)</f>
        <v>1109.5842694983717</v>
      </c>
      <c r="M27" s="2">
        <f>L27*Q$6</f>
        <v>66.575056169902297</v>
      </c>
      <c r="N27" s="7">
        <f>M27+L27</f>
        <v>1176.1593256682741</v>
      </c>
      <c r="O27" s="30"/>
      <c r="P27" s="50"/>
      <c r="Q27" s="52"/>
      <c r="T27" s="5"/>
      <c r="U27" s="5"/>
      <c r="V27" s="33"/>
      <c r="W27" s="33"/>
    </row>
    <row r="28" spans="2:23" ht="15" customHeight="1" outlineLevel="1" x14ac:dyDescent="0.25">
      <c r="B28" s="34"/>
      <c r="C28" s="35"/>
      <c r="D28" s="29" t="s">
        <v>9</v>
      </c>
      <c r="E28" s="2">
        <v>731.22381746126894</v>
      </c>
      <c r="F28" s="2">
        <f>E28*Q$2</f>
        <v>95.059096269964968</v>
      </c>
      <c r="G28" s="2">
        <v>19.893160440326159</v>
      </c>
      <c r="H28" s="2">
        <v>12.650658467616003</v>
      </c>
      <c r="I28" s="2">
        <v>30.652261323839998</v>
      </c>
      <c r="J28" s="2">
        <f t="shared" si="0"/>
        <v>85.154474187112115</v>
      </c>
      <c r="K28" s="3">
        <v>104.29854002440354</v>
      </c>
      <c r="L28" s="2">
        <f>SUM(E28+F28+G28+H28+I28+J28+K28)</f>
        <v>1078.9320081745316</v>
      </c>
      <c r="M28" s="2">
        <f>L28*Q$6</f>
        <v>64.735920490471898</v>
      </c>
      <c r="N28" s="7">
        <f>M28+L28</f>
        <v>1143.6679286650035</v>
      </c>
      <c r="O28" s="30"/>
      <c r="P28" s="50"/>
      <c r="Q28" s="52"/>
      <c r="T28" s="5"/>
      <c r="U28" s="5"/>
      <c r="V28" s="33"/>
      <c r="W28" s="33"/>
    </row>
    <row r="29" spans="2:23" outlineLevel="1" x14ac:dyDescent="0.25">
      <c r="B29" s="34"/>
      <c r="C29" s="36"/>
      <c r="D29" s="29" t="s">
        <v>11</v>
      </c>
      <c r="E29" s="2">
        <v>731.22381746126894</v>
      </c>
      <c r="F29" s="2">
        <f>E29*Q$2</f>
        <v>95.059096269964968</v>
      </c>
      <c r="G29" s="2">
        <v>19.893160440326159</v>
      </c>
      <c r="H29" s="2">
        <v>12.650658467616003</v>
      </c>
      <c r="I29" s="2">
        <v>15.326130661919999</v>
      </c>
      <c r="J29" s="2">
        <f t="shared" si="0"/>
        <v>85.154474187112115</v>
      </c>
      <c r="K29" s="3">
        <v>104.29854002440354</v>
      </c>
      <c r="L29" s="2">
        <f>SUM(E29+F29+G29+H29+I29+J29+K29)</f>
        <v>1063.6058775126116</v>
      </c>
      <c r="M29" s="2">
        <f>L29*Q$6</f>
        <v>63.816352650756698</v>
      </c>
      <c r="N29" s="7">
        <f>M29+L29</f>
        <v>1127.4222301633683</v>
      </c>
      <c r="O29" s="30"/>
      <c r="P29" s="50"/>
      <c r="Q29" s="52"/>
      <c r="T29" s="5"/>
      <c r="U29" s="5"/>
      <c r="V29" s="33"/>
      <c r="W29" s="33"/>
    </row>
    <row r="30" spans="2:23" outlineLevel="1" x14ac:dyDescent="0.25">
      <c r="B30" s="34"/>
      <c r="C30" s="28">
        <v>6</v>
      </c>
      <c r="D30" s="29" t="s">
        <v>7</v>
      </c>
      <c r="E30" s="2">
        <v>603.04082821363397</v>
      </c>
      <c r="F30" s="2">
        <f>E30*Q$3</f>
        <v>108.5473490784541</v>
      </c>
      <c r="G30" s="2">
        <v>19.893160440326159</v>
      </c>
      <c r="H30" s="2">
        <v>12.650658467616003</v>
      </c>
      <c r="I30" s="2">
        <v>55.993391833392003</v>
      </c>
      <c r="J30" s="2">
        <f t="shared" si="0"/>
        <v>85.154474187112115</v>
      </c>
      <c r="K30" s="3">
        <v>104.29854002440354</v>
      </c>
      <c r="L30" s="2">
        <f>SUM(E30+F30+G30+H30+I30+J30+K30)</f>
        <v>989.57840224493793</v>
      </c>
      <c r="M30" s="2">
        <f>L30*Q$6</f>
        <v>59.374704134696273</v>
      </c>
      <c r="N30" s="7">
        <f>M30+L30</f>
        <v>1048.9531063796342</v>
      </c>
      <c r="O30" s="30"/>
      <c r="P30" s="50"/>
      <c r="Q30" s="51"/>
      <c r="T30" s="5"/>
      <c r="U30" s="5"/>
      <c r="V30" s="33"/>
      <c r="W30" s="33"/>
    </row>
    <row r="31" spans="2:23" outlineLevel="1" x14ac:dyDescent="0.25">
      <c r="B31" s="34"/>
      <c r="C31" s="35"/>
      <c r="D31" s="29" t="s">
        <v>9</v>
      </c>
      <c r="E31" s="2">
        <v>603.04082821363397</v>
      </c>
      <c r="F31" s="2">
        <f>E31*Q$3</f>
        <v>108.5473490784541</v>
      </c>
      <c r="G31" s="2">
        <v>19.893160440326159</v>
      </c>
      <c r="H31" s="2">
        <v>12.650658467616003</v>
      </c>
      <c r="I31" s="2">
        <v>27.996695916696002</v>
      </c>
      <c r="J31" s="2">
        <f t="shared" si="0"/>
        <v>85.154474187112115</v>
      </c>
      <c r="K31" s="3">
        <v>104.29854002440354</v>
      </c>
      <c r="L31" s="2">
        <f>SUM(E31+F31+G31+H31+I31+J31+K31)</f>
        <v>961.58170632824192</v>
      </c>
      <c r="M31" s="2">
        <f>L31*Q$6</f>
        <v>57.694902379694511</v>
      </c>
      <c r="N31" s="7">
        <f>M31+L31</f>
        <v>1019.2766087079365</v>
      </c>
      <c r="O31" s="30"/>
      <c r="P31" s="50"/>
      <c r="Q31" s="51"/>
      <c r="T31" s="5"/>
      <c r="U31" s="5"/>
      <c r="V31" s="33"/>
      <c r="W31" s="33"/>
    </row>
    <row r="32" spans="2:23" ht="15" customHeight="1" outlineLevel="1" x14ac:dyDescent="0.25">
      <c r="B32" s="39"/>
      <c r="C32" s="36"/>
      <c r="D32" s="29" t="s">
        <v>11</v>
      </c>
      <c r="E32" s="2">
        <v>603.04082821363397</v>
      </c>
      <c r="F32" s="2">
        <f>E32*Q$3</f>
        <v>108.5473490784541</v>
      </c>
      <c r="G32" s="2">
        <v>19.893160440326159</v>
      </c>
      <c r="H32" s="2">
        <v>12.650658467616003</v>
      </c>
      <c r="I32" s="2">
        <v>13.998347958348001</v>
      </c>
      <c r="J32" s="2">
        <f t="shared" si="0"/>
        <v>85.154474187112115</v>
      </c>
      <c r="K32" s="3">
        <v>104.29854002440354</v>
      </c>
      <c r="L32" s="2">
        <f>SUM(E32+F32+G32+H32+I32+J32+K32)</f>
        <v>947.58335836989386</v>
      </c>
      <c r="M32" s="2">
        <f>L32*Q$6</f>
        <v>56.85500150219363</v>
      </c>
      <c r="N32" s="7">
        <f>M32+L32</f>
        <v>1004.4383598720875</v>
      </c>
      <c r="O32" s="30"/>
      <c r="P32" s="50"/>
      <c r="Q32" s="51"/>
      <c r="T32" s="5"/>
      <c r="U32" s="5"/>
      <c r="V32" s="33"/>
      <c r="W32" s="33"/>
    </row>
    <row r="33" spans="2:23" outlineLevel="1" x14ac:dyDescent="0.25">
      <c r="B33" s="27" t="s">
        <v>26</v>
      </c>
      <c r="C33" s="28" t="s">
        <v>6</v>
      </c>
      <c r="D33" s="29" t="s">
        <v>7</v>
      </c>
      <c r="E33" s="2">
        <v>656.66633591999528</v>
      </c>
      <c r="F33" s="2">
        <f>E33*Q$2</f>
        <v>85.366623669599392</v>
      </c>
      <c r="G33" s="2">
        <v>19.893160440326159</v>
      </c>
      <c r="H33" s="2">
        <v>12.650658467616003</v>
      </c>
      <c r="I33" s="2">
        <v>61.304522647679995</v>
      </c>
      <c r="J33" s="2">
        <f t="shared" si="0"/>
        <v>85.154474187112115</v>
      </c>
      <c r="K33" s="3">
        <v>104.29854002440354</v>
      </c>
      <c r="L33" s="2">
        <f>SUM(E33+F33+G33+H33+I33+J33+K33)</f>
        <v>1025.3343153567323</v>
      </c>
      <c r="M33" s="2">
        <f>L33*Q$6</f>
        <v>61.520058921403937</v>
      </c>
      <c r="N33" s="7">
        <f>M33+L33</f>
        <v>1086.8543742781362</v>
      </c>
      <c r="O33" s="30"/>
      <c r="P33" s="50"/>
      <c r="Q33" s="51"/>
      <c r="T33" s="5"/>
      <c r="U33" s="5"/>
      <c r="V33" s="33"/>
      <c r="W33" s="33"/>
    </row>
    <row r="34" spans="2:23" ht="15" customHeight="1" outlineLevel="1" x14ac:dyDescent="0.25">
      <c r="B34" s="34"/>
      <c r="C34" s="35"/>
      <c r="D34" s="29" t="s">
        <v>9</v>
      </c>
      <c r="E34" s="2">
        <v>656.66633591999528</v>
      </c>
      <c r="F34" s="2">
        <f>E34*Q$2</f>
        <v>85.366623669599392</v>
      </c>
      <c r="G34" s="2">
        <v>19.893160440326159</v>
      </c>
      <c r="H34" s="2">
        <v>12.650658467616003</v>
      </c>
      <c r="I34" s="2">
        <v>30.652261323839998</v>
      </c>
      <c r="J34" s="2">
        <f t="shared" si="0"/>
        <v>85.154474187112115</v>
      </c>
      <c r="K34" s="3">
        <v>104.29854002440354</v>
      </c>
      <c r="L34" s="2">
        <f>SUM(E34+F34+G34+H34+I34+J34+K34)</f>
        <v>994.68205403289244</v>
      </c>
      <c r="M34" s="2">
        <f>L34*Q$6</f>
        <v>59.680923241973545</v>
      </c>
      <c r="N34" s="7">
        <f>M34+L34</f>
        <v>1054.3629772748659</v>
      </c>
      <c r="O34" s="30"/>
      <c r="P34" s="50"/>
      <c r="Q34" s="51"/>
      <c r="T34" s="5"/>
      <c r="U34" s="5"/>
      <c r="V34" s="33"/>
      <c r="W34" s="33"/>
    </row>
    <row r="35" spans="2:23" outlineLevel="1" x14ac:dyDescent="0.25">
      <c r="B35" s="34"/>
      <c r="C35" s="36"/>
      <c r="D35" s="29" t="s">
        <v>11</v>
      </c>
      <c r="E35" s="2">
        <v>656.66633591999528</v>
      </c>
      <c r="F35" s="2">
        <f>E35*Q$2</f>
        <v>85.366623669599392</v>
      </c>
      <c r="G35" s="2">
        <v>19.893160440326159</v>
      </c>
      <c r="H35" s="2">
        <v>12.650658467616003</v>
      </c>
      <c r="I35" s="2">
        <v>15.326130661919999</v>
      </c>
      <c r="J35" s="2">
        <f t="shared" si="0"/>
        <v>85.154474187112115</v>
      </c>
      <c r="K35" s="3">
        <v>104.29854002440354</v>
      </c>
      <c r="L35" s="2">
        <f>SUM(E35+F35+G35+H35+I35+J35+K35)</f>
        <v>979.3559233709725</v>
      </c>
      <c r="M35" s="2">
        <f>L35*Q$6</f>
        <v>58.761355402258346</v>
      </c>
      <c r="N35" s="7">
        <f>M35+L35</f>
        <v>1038.1172787732307</v>
      </c>
      <c r="O35" s="30"/>
      <c r="P35" s="50"/>
      <c r="Q35" s="51"/>
      <c r="T35" s="5"/>
      <c r="U35" s="5"/>
      <c r="V35" s="33"/>
      <c r="W35" s="33"/>
    </row>
    <row r="36" spans="2:23" outlineLevel="1" x14ac:dyDescent="0.25">
      <c r="B36" s="34"/>
      <c r="C36" s="28">
        <v>6</v>
      </c>
      <c r="D36" s="29" t="s">
        <v>7</v>
      </c>
      <c r="E36" s="2">
        <v>528.4833466723602</v>
      </c>
      <c r="F36" s="2">
        <f>E36*Q$3</f>
        <v>95.127002401024839</v>
      </c>
      <c r="G36" s="2">
        <v>19.893160440326159</v>
      </c>
      <c r="H36" s="2">
        <v>12.650658467616003</v>
      </c>
      <c r="I36" s="2">
        <v>55.993391833392003</v>
      </c>
      <c r="J36" s="2">
        <f t="shared" si="0"/>
        <v>85.154474187112115</v>
      </c>
      <c r="K36" s="3">
        <v>104.29854002440354</v>
      </c>
      <c r="L36" s="2">
        <f>SUM(E36+F36+G36+H36+I36+J36+K36)</f>
        <v>901.60057402623488</v>
      </c>
      <c r="M36" s="2">
        <f>L36*Q$6</f>
        <v>54.096034441574091</v>
      </c>
      <c r="N36" s="7">
        <f>M36+L36</f>
        <v>955.69660846780903</v>
      </c>
      <c r="O36" s="30"/>
      <c r="P36" s="50"/>
      <c r="Q36" s="51"/>
      <c r="T36" s="5"/>
      <c r="U36" s="5"/>
      <c r="V36" s="33"/>
      <c r="W36" s="33"/>
    </row>
    <row r="37" spans="2:23" outlineLevel="1" x14ac:dyDescent="0.25">
      <c r="B37" s="34"/>
      <c r="C37" s="35"/>
      <c r="D37" s="29" t="s">
        <v>9</v>
      </c>
      <c r="E37" s="2">
        <v>528.4833466723602</v>
      </c>
      <c r="F37" s="2">
        <f>E37*Q$3</f>
        <v>95.127002401024839</v>
      </c>
      <c r="G37" s="2">
        <v>19.893160440326159</v>
      </c>
      <c r="H37" s="2">
        <v>12.650658467616003</v>
      </c>
      <c r="I37" s="2">
        <v>27.996695916696002</v>
      </c>
      <c r="J37" s="2">
        <f t="shared" si="0"/>
        <v>85.154474187112115</v>
      </c>
      <c r="K37" s="3">
        <v>104.29854002440354</v>
      </c>
      <c r="L37" s="2">
        <f>SUM(E37+F37+G37+H37+I37+J37+K37)</f>
        <v>873.60387810953887</v>
      </c>
      <c r="M37" s="2">
        <f>L37*Q$6</f>
        <v>52.416232686572329</v>
      </c>
      <c r="N37" s="7">
        <f>M37+L37</f>
        <v>926.02011079611123</v>
      </c>
      <c r="O37" s="30"/>
      <c r="P37" s="50"/>
      <c r="Q37" s="51"/>
      <c r="T37" s="5"/>
      <c r="U37" s="5"/>
      <c r="V37" s="33"/>
      <c r="W37" s="33"/>
    </row>
    <row r="38" spans="2:23" ht="15" customHeight="1" outlineLevel="1" x14ac:dyDescent="0.25">
      <c r="B38" s="39"/>
      <c r="C38" s="36"/>
      <c r="D38" s="29" t="s">
        <v>11</v>
      </c>
      <c r="E38" s="2">
        <v>528.4833466723602</v>
      </c>
      <c r="F38" s="2">
        <f>E38*Q$3</f>
        <v>95.127002401024839</v>
      </c>
      <c r="G38" s="2">
        <v>19.893160440326159</v>
      </c>
      <c r="H38" s="2">
        <v>12.650658467616003</v>
      </c>
      <c r="I38" s="2">
        <v>13.998347958348001</v>
      </c>
      <c r="J38" s="2">
        <f t="shared" si="0"/>
        <v>85.154474187112115</v>
      </c>
      <c r="K38" s="3">
        <v>104.29854002440354</v>
      </c>
      <c r="L38" s="2">
        <f>SUM(E38+F38+G38+H38+I38+J38+K38)</f>
        <v>859.60553015119081</v>
      </c>
      <c r="M38" s="2">
        <f>L38*Q$6</f>
        <v>51.576331809071448</v>
      </c>
      <c r="N38" s="7">
        <f>M38+L38</f>
        <v>911.18186196026227</v>
      </c>
      <c r="O38" s="30"/>
      <c r="P38" s="50"/>
      <c r="Q38" s="51"/>
      <c r="T38" s="5"/>
      <c r="U38" s="5"/>
      <c r="V38" s="33"/>
      <c r="W38" s="33"/>
    </row>
    <row r="39" spans="2:23" outlineLevel="1" x14ac:dyDescent="0.25">
      <c r="B39" s="27" t="s">
        <v>27</v>
      </c>
      <c r="C39" s="28" t="s">
        <v>6</v>
      </c>
      <c r="D39" s="29" t="s">
        <v>7</v>
      </c>
      <c r="E39" s="2">
        <v>965.82278955234597</v>
      </c>
      <c r="F39" s="2">
        <f>E39*Q$2</f>
        <v>125.55696264180499</v>
      </c>
      <c r="G39" s="2">
        <v>19.893160440326159</v>
      </c>
      <c r="H39" s="2">
        <v>12.650658467616003</v>
      </c>
      <c r="I39" s="2">
        <v>61.304522647679995</v>
      </c>
      <c r="J39" s="2">
        <f t="shared" si="0"/>
        <v>85.154474187112115</v>
      </c>
      <c r="K39" s="3">
        <v>104.29854002440354</v>
      </c>
      <c r="L39" s="2">
        <f>SUM(E39+F39+G39+H39+I39+J39+K39)</f>
        <v>1374.6811079612889</v>
      </c>
      <c r="M39" s="2">
        <f>L39*Q$6</f>
        <v>82.480866477677338</v>
      </c>
      <c r="N39" s="7">
        <f>M39+L39</f>
        <v>1457.1619744389664</v>
      </c>
      <c r="O39" s="30"/>
      <c r="P39" s="50"/>
      <c r="Q39" s="51"/>
      <c r="T39" s="5"/>
      <c r="U39" s="5"/>
      <c r="V39" s="33"/>
      <c r="W39" s="33"/>
    </row>
    <row r="40" spans="2:23" ht="15" customHeight="1" outlineLevel="1" x14ac:dyDescent="0.25">
      <c r="B40" s="34"/>
      <c r="C40" s="35"/>
      <c r="D40" s="29" t="s">
        <v>9</v>
      </c>
      <c r="E40" s="2">
        <v>965.82278955234597</v>
      </c>
      <c r="F40" s="2">
        <f>E40*Q$2</f>
        <v>125.55696264180499</v>
      </c>
      <c r="G40" s="2">
        <v>19.893160440326159</v>
      </c>
      <c r="H40" s="2">
        <v>12.650658467616003</v>
      </c>
      <c r="I40" s="2">
        <v>30.652261323839998</v>
      </c>
      <c r="J40" s="2">
        <f t="shared" si="0"/>
        <v>85.154474187112115</v>
      </c>
      <c r="K40" s="3">
        <v>104.29854002440354</v>
      </c>
      <c r="L40" s="2">
        <f>SUM(E40+F40+G40+H40+I40+J40+K40)</f>
        <v>1344.0288466374491</v>
      </c>
      <c r="M40" s="2">
        <f>L40*Q$6</f>
        <v>80.64173079824694</v>
      </c>
      <c r="N40" s="7">
        <f>M40+L40</f>
        <v>1424.670577435696</v>
      </c>
      <c r="O40" s="30"/>
      <c r="P40" s="50"/>
      <c r="Q40" s="51"/>
      <c r="T40" s="5"/>
      <c r="U40" s="5"/>
      <c r="V40" s="33"/>
      <c r="W40" s="33"/>
    </row>
    <row r="41" spans="2:23" outlineLevel="1" x14ac:dyDescent="0.25">
      <c r="B41" s="34"/>
      <c r="C41" s="36"/>
      <c r="D41" s="29" t="s">
        <v>11</v>
      </c>
      <c r="E41" s="2">
        <v>965.82278955234597</v>
      </c>
      <c r="F41" s="2">
        <f>E41*Q$2</f>
        <v>125.55696264180499</v>
      </c>
      <c r="G41" s="2">
        <v>19.893160440326159</v>
      </c>
      <c r="H41" s="2">
        <v>12.650658467616003</v>
      </c>
      <c r="I41" s="2">
        <v>15.326130661919999</v>
      </c>
      <c r="J41" s="2">
        <f t="shared" si="0"/>
        <v>85.154474187112115</v>
      </c>
      <c r="K41" s="3">
        <v>104.29854002440354</v>
      </c>
      <c r="L41" s="2">
        <f>SUM(E41+F41+G41+H41+I41+J41+K41)</f>
        <v>1328.7027159755289</v>
      </c>
      <c r="M41" s="2">
        <f>L41*Q$6</f>
        <v>79.722162958531726</v>
      </c>
      <c r="N41" s="7">
        <f>M41+L41</f>
        <v>1408.4248789340606</v>
      </c>
      <c r="O41" s="30"/>
      <c r="P41" s="50"/>
      <c r="Q41" s="51"/>
      <c r="T41" s="5"/>
      <c r="U41" s="5"/>
      <c r="V41" s="33"/>
      <c r="W41" s="33"/>
    </row>
    <row r="42" spans="2:23" outlineLevel="1" x14ac:dyDescent="0.25">
      <c r="B42" s="34"/>
      <c r="C42" s="28">
        <v>6</v>
      </c>
      <c r="D42" s="29" t="s">
        <v>7</v>
      </c>
      <c r="E42" s="2">
        <v>837.63980030471089</v>
      </c>
      <c r="F42" s="2">
        <f>E42*Q$3</f>
        <v>150.77516405484795</v>
      </c>
      <c r="G42" s="2">
        <v>19.893160440326159</v>
      </c>
      <c r="H42" s="2">
        <v>12.650658467616003</v>
      </c>
      <c r="I42" s="2">
        <v>55.993391833392003</v>
      </c>
      <c r="J42" s="2">
        <f t="shared" si="0"/>
        <v>85.154474187112115</v>
      </c>
      <c r="K42" s="3">
        <v>104.29854002440354</v>
      </c>
      <c r="L42" s="2">
        <f>SUM(E42+F42+G42+H42+I42+J42+K42)</f>
        <v>1266.4051893124085</v>
      </c>
      <c r="M42" s="2">
        <f>L42*Q$6</f>
        <v>75.984311358744506</v>
      </c>
      <c r="N42" s="7">
        <f>M42+L42</f>
        <v>1342.389500671153</v>
      </c>
      <c r="O42" s="30"/>
      <c r="P42" s="50"/>
      <c r="Q42" s="51"/>
      <c r="T42" s="5"/>
      <c r="U42" s="5"/>
      <c r="V42" s="33"/>
      <c r="W42" s="33"/>
    </row>
    <row r="43" spans="2:23" outlineLevel="1" x14ac:dyDescent="0.25">
      <c r="B43" s="34"/>
      <c r="C43" s="35"/>
      <c r="D43" s="29" t="s">
        <v>9</v>
      </c>
      <c r="E43" s="2">
        <v>837.63980030471089</v>
      </c>
      <c r="F43" s="2">
        <f>E43*Q$3</f>
        <v>150.77516405484795</v>
      </c>
      <c r="G43" s="2">
        <v>19.893160440326159</v>
      </c>
      <c r="H43" s="2">
        <v>12.650658467616003</v>
      </c>
      <c r="I43" s="2">
        <v>27.996695916696002</v>
      </c>
      <c r="J43" s="2">
        <f t="shared" si="0"/>
        <v>85.154474187112115</v>
      </c>
      <c r="K43" s="3">
        <v>104.29854002440354</v>
      </c>
      <c r="L43" s="2">
        <f>SUM(E43+F43+G43+H43+I43+J43+K43)</f>
        <v>1238.4084933957126</v>
      </c>
      <c r="M43" s="2">
        <f>L43*Q$6</f>
        <v>74.304509603742758</v>
      </c>
      <c r="N43" s="7">
        <f>M43+L43</f>
        <v>1312.7130029994555</v>
      </c>
      <c r="O43" s="30"/>
      <c r="P43" s="50"/>
      <c r="Q43" s="51"/>
      <c r="T43" s="5"/>
      <c r="U43" s="5"/>
      <c r="V43" s="33"/>
      <c r="W43" s="33"/>
    </row>
    <row r="44" spans="2:23" ht="15" customHeight="1" outlineLevel="1" x14ac:dyDescent="0.25">
      <c r="B44" s="39"/>
      <c r="C44" s="36"/>
      <c r="D44" s="29" t="s">
        <v>11</v>
      </c>
      <c r="E44" s="2">
        <v>837.63980030471089</v>
      </c>
      <c r="F44" s="2">
        <f>E44*Q$3</f>
        <v>150.77516405484795</v>
      </c>
      <c r="G44" s="2">
        <v>19.893160440326159</v>
      </c>
      <c r="H44" s="2">
        <v>12.650658467616003</v>
      </c>
      <c r="I44" s="2">
        <v>13.998347958348001</v>
      </c>
      <c r="J44" s="2">
        <f t="shared" si="0"/>
        <v>85.154474187112115</v>
      </c>
      <c r="K44" s="3">
        <v>104.29854002440354</v>
      </c>
      <c r="L44" s="2">
        <f>SUM(E44+F44+G44+H44+I44+J44+K44)</f>
        <v>1224.4101454373647</v>
      </c>
      <c r="M44" s="2">
        <f>L44*Q$6</f>
        <v>73.464608726241877</v>
      </c>
      <c r="N44" s="7">
        <f>M44+L44</f>
        <v>1297.8747541636067</v>
      </c>
      <c r="O44" s="30"/>
      <c r="P44" s="50"/>
      <c r="Q44" s="51"/>
      <c r="T44" s="5"/>
      <c r="U44" s="5"/>
      <c r="V44" s="33"/>
      <c r="W44" s="33"/>
    </row>
    <row r="45" spans="2:23" outlineLevel="1" x14ac:dyDescent="0.25">
      <c r="B45" s="27" t="s">
        <v>28</v>
      </c>
      <c r="C45" s="28" t="s">
        <v>6</v>
      </c>
      <c r="D45" s="29" t="s">
        <v>7</v>
      </c>
      <c r="E45" s="2">
        <v>1200.421761643423</v>
      </c>
      <c r="F45" s="2">
        <f>E45*Q$2</f>
        <v>156.05482901364499</v>
      </c>
      <c r="G45" s="2">
        <v>19.893160440326159</v>
      </c>
      <c r="H45" s="2">
        <v>12.650658467616003</v>
      </c>
      <c r="I45" s="2">
        <v>61.304522647679995</v>
      </c>
      <c r="J45" s="2">
        <f t="shared" si="0"/>
        <v>85.154474187112115</v>
      </c>
      <c r="K45" s="3">
        <v>104.29854002440354</v>
      </c>
      <c r="L45" s="2">
        <f>SUM(E45+F45+G45+H45+I45+J45+K45)</f>
        <v>1639.777946424206</v>
      </c>
      <c r="M45" s="2">
        <f>L45*Q$6</f>
        <v>98.386676785452352</v>
      </c>
      <c r="N45" s="7">
        <f>M45+L45</f>
        <v>1738.1646232096584</v>
      </c>
      <c r="O45" s="30"/>
      <c r="P45" s="50"/>
      <c r="Q45" s="51"/>
      <c r="T45" s="5"/>
      <c r="U45" s="5"/>
      <c r="V45" s="33"/>
      <c r="W45" s="33"/>
    </row>
    <row r="46" spans="2:23" ht="15" customHeight="1" outlineLevel="1" x14ac:dyDescent="0.25">
      <c r="B46" s="34"/>
      <c r="C46" s="35"/>
      <c r="D46" s="29" t="s">
        <v>9</v>
      </c>
      <c r="E46" s="2">
        <v>1200.421761643423</v>
      </c>
      <c r="F46" s="2">
        <f>E46*Q$2</f>
        <v>156.05482901364499</v>
      </c>
      <c r="G46" s="2">
        <v>19.893160440326159</v>
      </c>
      <c r="H46" s="2">
        <v>12.650658467616003</v>
      </c>
      <c r="I46" s="2">
        <v>30.652261323839998</v>
      </c>
      <c r="J46" s="2">
        <f t="shared" si="0"/>
        <v>85.154474187112115</v>
      </c>
      <c r="K46" s="3">
        <v>104.29854002440354</v>
      </c>
      <c r="L46" s="2">
        <f>SUM(E46+F46+G46+H46+I46+J46+K46)</f>
        <v>1609.1256851003661</v>
      </c>
      <c r="M46" s="2">
        <f>L46*Q$6</f>
        <v>96.547541106021967</v>
      </c>
      <c r="N46" s="7">
        <f>M46+L46</f>
        <v>1705.6732262063881</v>
      </c>
      <c r="O46" s="30"/>
      <c r="P46" s="50"/>
      <c r="Q46" s="51"/>
      <c r="T46" s="5"/>
      <c r="U46" s="5"/>
      <c r="V46" s="33"/>
      <c r="W46" s="33"/>
    </row>
    <row r="47" spans="2:23" outlineLevel="1" x14ac:dyDescent="0.25">
      <c r="B47" s="34"/>
      <c r="C47" s="36"/>
      <c r="D47" s="29" t="s">
        <v>11</v>
      </c>
      <c r="E47" s="2">
        <v>1200.421761643423</v>
      </c>
      <c r="F47" s="2">
        <f>E47*Q$2</f>
        <v>156.05482901364499</v>
      </c>
      <c r="G47" s="2">
        <v>19.893160440326159</v>
      </c>
      <c r="H47" s="2">
        <v>12.650658467616003</v>
      </c>
      <c r="I47" s="2">
        <v>15.326130661919999</v>
      </c>
      <c r="J47" s="2">
        <f t="shared" si="0"/>
        <v>85.154474187112115</v>
      </c>
      <c r="K47" s="3">
        <v>104.29854002440354</v>
      </c>
      <c r="L47" s="2">
        <f>SUM(E47+F47+G47+H47+I47+J47+K47)</f>
        <v>1593.799554438446</v>
      </c>
      <c r="M47" s="2">
        <f>L47*Q$6</f>
        <v>95.627973266306753</v>
      </c>
      <c r="N47" s="7">
        <f>M47+L47</f>
        <v>1689.4275277047527</v>
      </c>
      <c r="O47" s="30"/>
      <c r="P47" s="50"/>
      <c r="Q47" s="51"/>
      <c r="T47" s="5"/>
      <c r="U47" s="5"/>
      <c r="V47" s="33"/>
      <c r="W47" s="33"/>
    </row>
    <row r="48" spans="2:23" outlineLevel="1" x14ac:dyDescent="0.25">
      <c r="B48" s="34"/>
      <c r="C48" s="28">
        <v>6</v>
      </c>
      <c r="D48" s="29" t="s">
        <v>7</v>
      </c>
      <c r="E48" s="2">
        <v>1072.2387723957879</v>
      </c>
      <c r="F48" s="2">
        <f>E48*Q$3</f>
        <v>193.00297903124181</v>
      </c>
      <c r="G48" s="2">
        <v>19.893160440326159</v>
      </c>
      <c r="H48" s="2">
        <v>12.650658467616003</v>
      </c>
      <c r="I48" s="2">
        <v>55.993391833392003</v>
      </c>
      <c r="J48" s="2">
        <f t="shared" si="0"/>
        <v>85.154474187112115</v>
      </c>
      <c r="K48" s="3">
        <v>104.29854002440354</v>
      </c>
      <c r="L48" s="2">
        <f>SUM(E48+F48+G48+H48+I48+J48+K48)</f>
        <v>1543.2319763798796</v>
      </c>
      <c r="M48" s="2">
        <f>L48*Q$6</f>
        <v>92.593918582792767</v>
      </c>
      <c r="N48" s="7">
        <f>M48+L48</f>
        <v>1635.8258949626725</v>
      </c>
      <c r="O48" s="30"/>
      <c r="P48" s="50"/>
      <c r="Q48" s="51"/>
      <c r="T48" s="5"/>
      <c r="U48" s="5"/>
      <c r="V48" s="33"/>
      <c r="W48" s="33"/>
    </row>
    <row r="49" spans="2:23" outlineLevel="1" x14ac:dyDescent="0.25">
      <c r="B49" s="34"/>
      <c r="C49" s="35"/>
      <c r="D49" s="29" t="s">
        <v>9</v>
      </c>
      <c r="E49" s="2">
        <v>1072.2387723957879</v>
      </c>
      <c r="F49" s="2">
        <f>E49*Q$3</f>
        <v>193.00297903124181</v>
      </c>
      <c r="G49" s="2">
        <v>19.893160440326159</v>
      </c>
      <c r="H49" s="2">
        <v>12.650658467616003</v>
      </c>
      <c r="I49" s="2">
        <v>27.996695916696002</v>
      </c>
      <c r="J49" s="2">
        <f t="shared" si="0"/>
        <v>85.154474187112115</v>
      </c>
      <c r="K49" s="3">
        <v>104.29854002440354</v>
      </c>
      <c r="L49" s="2">
        <f>SUM(E49+F49+G49+H49+I49+J49+K49)</f>
        <v>1515.2352804631835</v>
      </c>
      <c r="M49" s="2">
        <f>L49*Q$6</f>
        <v>90.914116827791005</v>
      </c>
      <c r="N49" s="7">
        <f>M49+L49</f>
        <v>1606.1493972909745</v>
      </c>
      <c r="O49" s="30"/>
      <c r="P49" s="50"/>
      <c r="Q49" s="51"/>
      <c r="T49" s="5"/>
      <c r="U49" s="5"/>
      <c r="V49" s="33"/>
      <c r="W49" s="33"/>
    </row>
    <row r="50" spans="2:23" ht="15" customHeight="1" outlineLevel="1" x14ac:dyDescent="0.25">
      <c r="B50" s="39"/>
      <c r="C50" s="36"/>
      <c r="D50" s="29" t="s">
        <v>11</v>
      </c>
      <c r="E50" s="2">
        <v>1072.2387723957879</v>
      </c>
      <c r="F50" s="2">
        <f>E50*Q$3</f>
        <v>193.00297903124181</v>
      </c>
      <c r="G50" s="2">
        <v>19.893160440326159</v>
      </c>
      <c r="H50" s="2">
        <v>12.650658467616003</v>
      </c>
      <c r="I50" s="2">
        <v>13.998347958348001</v>
      </c>
      <c r="J50" s="2">
        <f t="shared" si="0"/>
        <v>85.154474187112115</v>
      </c>
      <c r="K50" s="3">
        <v>104.29854002440354</v>
      </c>
      <c r="L50" s="2">
        <f>SUM(E50+F50+G50+H50+I50+J50+K50)</f>
        <v>1501.2369325048355</v>
      </c>
      <c r="M50" s="2">
        <f>L50*Q$6</f>
        <v>90.074215950290125</v>
      </c>
      <c r="N50" s="7">
        <f>M50+L50</f>
        <v>1591.3111484551257</v>
      </c>
      <c r="O50" s="30"/>
      <c r="P50" s="50"/>
      <c r="Q50" s="51"/>
      <c r="T50" s="5"/>
      <c r="U50" s="5"/>
      <c r="V50" s="33"/>
      <c r="W50" s="33"/>
    </row>
    <row r="51" spans="2:23" outlineLevel="1" x14ac:dyDescent="0.25">
      <c r="B51" s="27" t="s">
        <v>29</v>
      </c>
      <c r="C51" s="28" t="s">
        <v>6</v>
      </c>
      <c r="D51" s="29" t="s">
        <v>7</v>
      </c>
      <c r="E51" s="2">
        <v>801.36293502889987</v>
      </c>
      <c r="F51" s="2">
        <f>E51*Q$2</f>
        <v>104.17718155375698</v>
      </c>
      <c r="G51" s="2">
        <v>19.893160440326159</v>
      </c>
      <c r="H51" s="2">
        <v>12.650658467616003</v>
      </c>
      <c r="I51" s="2">
        <v>61.304522647679995</v>
      </c>
      <c r="J51" s="2">
        <f t="shared" si="0"/>
        <v>85.154474187112115</v>
      </c>
      <c r="K51" s="3">
        <v>104.29854002440354</v>
      </c>
      <c r="L51" s="2">
        <f>SUM(E51+F51+G51+H51+I51+J51+K51)</f>
        <v>1188.8414723497947</v>
      </c>
      <c r="M51" s="2">
        <f>L51*Q$6</f>
        <v>71.330488340987685</v>
      </c>
      <c r="N51" s="7">
        <f>M51+L51</f>
        <v>1260.1719606907823</v>
      </c>
      <c r="O51" s="30"/>
      <c r="P51" s="50"/>
      <c r="Q51" s="51"/>
      <c r="T51" s="5"/>
      <c r="V51" s="33"/>
      <c r="W51" s="33"/>
    </row>
    <row r="52" spans="2:23" ht="15" customHeight="1" outlineLevel="1" x14ac:dyDescent="0.25">
      <c r="B52" s="34"/>
      <c r="C52" s="35"/>
      <c r="D52" s="29" t="s">
        <v>9</v>
      </c>
      <c r="E52" s="2">
        <v>801.36293502889987</v>
      </c>
      <c r="F52" s="2">
        <f>E52*Q$2</f>
        <v>104.17718155375698</v>
      </c>
      <c r="G52" s="2">
        <v>19.893160440326159</v>
      </c>
      <c r="H52" s="2">
        <v>12.650658467616003</v>
      </c>
      <c r="I52" s="2">
        <v>30.652261323839998</v>
      </c>
      <c r="J52" s="2">
        <f t="shared" si="0"/>
        <v>85.154474187112115</v>
      </c>
      <c r="K52" s="3">
        <v>104.29854002440354</v>
      </c>
      <c r="L52" s="2">
        <f>SUM(E52+F52+G52+H52+I52+J52+K52)</f>
        <v>1158.1892110259548</v>
      </c>
      <c r="M52" s="2">
        <f>L52*Q$6</f>
        <v>69.491352661557286</v>
      </c>
      <c r="N52" s="7">
        <f>M52+L52</f>
        <v>1227.6805636875122</v>
      </c>
      <c r="O52" s="30"/>
      <c r="P52" s="50"/>
      <c r="Q52" s="51"/>
      <c r="T52" s="5"/>
    </row>
    <row r="53" spans="2:23" outlineLevel="1" x14ac:dyDescent="0.25">
      <c r="B53" s="34"/>
      <c r="C53" s="36"/>
      <c r="D53" s="29" t="s">
        <v>11</v>
      </c>
      <c r="E53" s="2">
        <v>801.36293502889987</v>
      </c>
      <c r="F53" s="2">
        <f>E53*Q$2</f>
        <v>104.17718155375698</v>
      </c>
      <c r="G53" s="2">
        <v>19.893160440326159</v>
      </c>
      <c r="H53" s="2">
        <v>12.650658467616003</v>
      </c>
      <c r="I53" s="2">
        <v>15.326130661919999</v>
      </c>
      <c r="J53" s="2">
        <f t="shared" si="0"/>
        <v>85.154474187112115</v>
      </c>
      <c r="K53" s="3">
        <v>104.29854002440354</v>
      </c>
      <c r="L53" s="2">
        <f>SUM(E53+F53+G53+H53+I53+J53+K53)</f>
        <v>1142.8630803640349</v>
      </c>
      <c r="M53" s="2">
        <f>L53*Q$6</f>
        <v>68.571784821842087</v>
      </c>
      <c r="N53" s="7">
        <f>M53+L53</f>
        <v>1211.434865185877</v>
      </c>
      <c r="O53" s="30"/>
      <c r="P53" s="50"/>
      <c r="Q53" s="51"/>
      <c r="T53" s="5"/>
      <c r="V53" s="53"/>
    </row>
    <row r="54" spans="2:23" outlineLevel="1" x14ac:dyDescent="0.25">
      <c r="B54" s="34"/>
      <c r="C54" s="28">
        <v>6</v>
      </c>
      <c r="D54" s="29" t="s">
        <v>7</v>
      </c>
      <c r="E54" s="2">
        <v>673.17994578126479</v>
      </c>
      <c r="F54" s="2">
        <f>E54*Q$3</f>
        <v>121.17239024062766</v>
      </c>
      <c r="G54" s="2">
        <v>19.893160440326159</v>
      </c>
      <c r="H54" s="2">
        <v>12.650658467616003</v>
      </c>
      <c r="I54" s="2">
        <v>55.993391833392003</v>
      </c>
      <c r="J54" s="2">
        <f t="shared" si="0"/>
        <v>85.154474187112115</v>
      </c>
      <c r="K54" s="3">
        <v>104.29854002440354</v>
      </c>
      <c r="L54" s="2">
        <f>SUM(E54+F54+G54+H54+I54+J54+K54)</f>
        <v>1072.3425609747424</v>
      </c>
      <c r="M54" s="2">
        <f>L54*Q$6</f>
        <v>64.340553658484538</v>
      </c>
      <c r="N54" s="7">
        <f>M54+L54</f>
        <v>1136.683114633227</v>
      </c>
      <c r="O54" s="30"/>
      <c r="P54" s="50"/>
      <c r="Q54" s="51"/>
      <c r="T54" s="5"/>
      <c r="V54" s="53"/>
    </row>
    <row r="55" spans="2:23" outlineLevel="1" x14ac:dyDescent="0.25">
      <c r="B55" s="34"/>
      <c r="C55" s="35"/>
      <c r="D55" s="29" t="s">
        <v>9</v>
      </c>
      <c r="E55" s="2">
        <v>673.17994578126479</v>
      </c>
      <c r="F55" s="2">
        <f>E55*Q$3</f>
        <v>121.17239024062766</v>
      </c>
      <c r="G55" s="2">
        <v>19.893160440326159</v>
      </c>
      <c r="H55" s="2">
        <v>12.650658467616003</v>
      </c>
      <c r="I55" s="2">
        <v>27.996695916696002</v>
      </c>
      <c r="J55" s="2">
        <f t="shared" si="0"/>
        <v>85.154474187112115</v>
      </c>
      <c r="K55" s="3">
        <v>104.29854002440354</v>
      </c>
      <c r="L55" s="2">
        <f>SUM(E55+F55+G55+H55+I55+J55+K55)</f>
        <v>1044.3458650580462</v>
      </c>
      <c r="M55" s="2">
        <f>L55*Q$6</f>
        <v>62.660751903482769</v>
      </c>
      <c r="N55" s="7">
        <f>M55+L55</f>
        <v>1107.0066169615291</v>
      </c>
      <c r="O55" s="30"/>
      <c r="P55" s="50"/>
      <c r="Q55" s="51"/>
      <c r="T55" s="5"/>
      <c r="V55" s="53"/>
    </row>
    <row r="56" spans="2:23" ht="15" customHeight="1" outlineLevel="1" x14ac:dyDescent="0.25">
      <c r="B56" s="39"/>
      <c r="C56" s="36"/>
      <c r="D56" s="29" t="s">
        <v>11</v>
      </c>
      <c r="E56" s="2">
        <v>673.17994578126479</v>
      </c>
      <c r="F56" s="2">
        <f>E56*Q$3</f>
        <v>121.17239024062766</v>
      </c>
      <c r="G56" s="2">
        <v>19.893160440326159</v>
      </c>
      <c r="H56" s="2">
        <v>12.650658467616003</v>
      </c>
      <c r="I56" s="2">
        <v>13.998347958348001</v>
      </c>
      <c r="J56" s="2">
        <f t="shared" si="0"/>
        <v>85.154474187112115</v>
      </c>
      <c r="K56" s="3">
        <v>104.29854002440354</v>
      </c>
      <c r="L56" s="2">
        <f>SUM(E56+F56+G56+H56+I56+J56+K56)</f>
        <v>1030.3475170996983</v>
      </c>
      <c r="M56" s="2">
        <f>L56*Q$6</f>
        <v>61.820851025981895</v>
      </c>
      <c r="N56" s="7">
        <f>M56+L56</f>
        <v>1092.1683681256802</v>
      </c>
      <c r="O56" s="30"/>
      <c r="P56" s="50"/>
      <c r="Q56" s="51"/>
      <c r="T56" s="5"/>
      <c r="V56" s="53"/>
    </row>
    <row r="57" spans="2:23" outlineLevel="1" x14ac:dyDescent="0.25">
      <c r="B57" s="27" t="s">
        <v>30</v>
      </c>
      <c r="C57" s="28" t="s">
        <v>6</v>
      </c>
      <c r="D57" s="29" t="s">
        <v>7</v>
      </c>
      <c r="E57" s="2">
        <v>704.51466543873528</v>
      </c>
      <c r="F57" s="2">
        <f>E57*Q$2</f>
        <v>91.586906507035593</v>
      </c>
      <c r="G57" s="2">
        <v>19.893160440326159</v>
      </c>
      <c r="H57" s="2">
        <v>12.650658467616003</v>
      </c>
      <c r="I57" s="2">
        <v>61.304522647679995</v>
      </c>
      <c r="J57" s="2">
        <f t="shared" si="0"/>
        <v>85.154474187112115</v>
      </c>
      <c r="K57" s="3">
        <v>104.29854002440354</v>
      </c>
      <c r="L57" s="2">
        <f>SUM(E57+F57+G57+H57+I57+J57+K57)</f>
        <v>1079.4029277129086</v>
      </c>
      <c r="M57" s="2">
        <f>L57*Q$6</f>
        <v>64.76417566277452</v>
      </c>
      <c r="N57" s="7">
        <f>M57+L57</f>
        <v>1144.1671033756832</v>
      </c>
      <c r="O57" s="30"/>
      <c r="P57" s="50"/>
      <c r="Q57" s="51"/>
      <c r="T57" s="5"/>
      <c r="V57" s="53"/>
    </row>
    <row r="58" spans="2:23" ht="15" customHeight="1" outlineLevel="1" x14ac:dyDescent="0.25">
      <c r="B58" s="34"/>
      <c r="C58" s="35"/>
      <c r="D58" s="29" t="s">
        <v>9</v>
      </c>
      <c r="E58" s="2">
        <v>704.51466543873528</v>
      </c>
      <c r="F58" s="2">
        <f>E58*Q$2</f>
        <v>91.586906507035593</v>
      </c>
      <c r="G58" s="2">
        <v>19.893160440326159</v>
      </c>
      <c r="H58" s="2">
        <v>12.650658467616003</v>
      </c>
      <c r="I58" s="2">
        <v>30.652261323839998</v>
      </c>
      <c r="J58" s="2">
        <f t="shared" si="0"/>
        <v>85.154474187112115</v>
      </c>
      <c r="K58" s="3">
        <v>104.29854002440354</v>
      </c>
      <c r="L58" s="2">
        <f>SUM(E58+F58+G58+H58+I58+J58+K58)</f>
        <v>1048.7506663890686</v>
      </c>
      <c r="M58" s="2">
        <f>L58*Q$6</f>
        <v>62.925039983344114</v>
      </c>
      <c r="N58" s="7">
        <f>M58+L58</f>
        <v>1111.6757063724126</v>
      </c>
      <c r="O58" s="30"/>
      <c r="P58" s="50"/>
      <c r="Q58" s="51"/>
      <c r="T58" s="5"/>
      <c r="V58" s="53"/>
    </row>
    <row r="59" spans="2:23" outlineLevel="1" x14ac:dyDescent="0.25">
      <c r="B59" s="34"/>
      <c r="C59" s="36"/>
      <c r="D59" s="29" t="s">
        <v>11</v>
      </c>
      <c r="E59" s="2">
        <v>704.51466543873528</v>
      </c>
      <c r="F59" s="2">
        <f>E59*Q$2</f>
        <v>91.586906507035593</v>
      </c>
      <c r="G59" s="2">
        <v>19.893160440326159</v>
      </c>
      <c r="H59" s="2">
        <v>12.650658467616003</v>
      </c>
      <c r="I59" s="2">
        <v>15.326130661919999</v>
      </c>
      <c r="J59" s="2">
        <f t="shared" si="0"/>
        <v>85.154474187112115</v>
      </c>
      <c r="K59" s="3">
        <v>104.29854002440354</v>
      </c>
      <c r="L59" s="2">
        <f>SUM(E59+F59+G59+H59+I59+J59+K59)</f>
        <v>1033.4245357271486</v>
      </c>
      <c r="M59" s="2">
        <f>L59*Q$6</f>
        <v>62.005472143628914</v>
      </c>
      <c r="N59" s="7">
        <f>M59+L59</f>
        <v>1095.4300078707774</v>
      </c>
      <c r="O59" s="30"/>
      <c r="P59" s="50"/>
      <c r="Q59" s="51"/>
      <c r="T59" s="5"/>
      <c r="V59" s="53"/>
    </row>
    <row r="60" spans="2:23" outlineLevel="1" x14ac:dyDescent="0.25">
      <c r="B60" s="34"/>
      <c r="C60" s="28">
        <v>6</v>
      </c>
      <c r="D60" s="29" t="s">
        <v>7</v>
      </c>
      <c r="E60" s="2">
        <v>576.3316761911002</v>
      </c>
      <c r="F60" s="2">
        <f>E60*Q$3</f>
        <v>103.73970171439804</v>
      </c>
      <c r="G60" s="2">
        <v>19.893160440326159</v>
      </c>
      <c r="H60" s="2">
        <v>12.650658467616003</v>
      </c>
      <c r="I60" s="2">
        <v>55.993391833392003</v>
      </c>
      <c r="J60" s="2">
        <f t="shared" si="0"/>
        <v>85.154474187112115</v>
      </c>
      <c r="K60" s="3">
        <v>104.29854002440354</v>
      </c>
      <c r="L60" s="2">
        <f>SUM(E60+F60+G60+H60+I60+J60+K60)</f>
        <v>958.06160285834812</v>
      </c>
      <c r="M60" s="2">
        <f>L60*Q$6</f>
        <v>57.483696171500888</v>
      </c>
      <c r="N60" s="7">
        <f>M60+L60</f>
        <v>1015.545299029849</v>
      </c>
      <c r="O60" s="30"/>
      <c r="P60" s="50"/>
      <c r="Q60" s="51"/>
      <c r="T60" s="5"/>
      <c r="V60" s="53"/>
    </row>
    <row r="61" spans="2:23" outlineLevel="1" x14ac:dyDescent="0.25">
      <c r="B61" s="34"/>
      <c r="C61" s="35"/>
      <c r="D61" s="29" t="s">
        <v>9</v>
      </c>
      <c r="E61" s="2">
        <v>576.3316761911002</v>
      </c>
      <c r="F61" s="2">
        <f>E61*Q$3</f>
        <v>103.73970171439804</v>
      </c>
      <c r="G61" s="2">
        <v>19.893160440326159</v>
      </c>
      <c r="H61" s="2">
        <v>12.650658467616003</v>
      </c>
      <c r="I61" s="2">
        <v>27.996695916696002</v>
      </c>
      <c r="J61" s="2">
        <f t="shared" si="0"/>
        <v>85.154474187112115</v>
      </c>
      <c r="K61" s="3">
        <v>104.29854002440354</v>
      </c>
      <c r="L61" s="2">
        <f>SUM(E61+F61+G61+H61+I61+J61+K61)</f>
        <v>930.06490694165211</v>
      </c>
      <c r="M61" s="2">
        <f>L61*Q$6</f>
        <v>55.803894416499126</v>
      </c>
      <c r="N61" s="7">
        <f>M61+L61</f>
        <v>985.86880135815125</v>
      </c>
      <c r="O61" s="30"/>
      <c r="P61" s="50"/>
      <c r="Q61" s="51"/>
      <c r="T61" s="5"/>
      <c r="V61" s="53"/>
    </row>
    <row r="62" spans="2:23" ht="15" customHeight="1" outlineLevel="1" x14ac:dyDescent="0.25">
      <c r="B62" s="39"/>
      <c r="C62" s="36"/>
      <c r="D62" s="29" t="s">
        <v>11</v>
      </c>
      <c r="E62" s="2">
        <v>576.3316761911002</v>
      </c>
      <c r="F62" s="2">
        <f>E62*Q$3</f>
        <v>103.73970171439804</v>
      </c>
      <c r="G62" s="2">
        <v>19.893160440326159</v>
      </c>
      <c r="H62" s="2">
        <v>12.650658467616003</v>
      </c>
      <c r="I62" s="2">
        <v>13.998347958348001</v>
      </c>
      <c r="J62" s="2">
        <f t="shared" si="0"/>
        <v>85.154474187112115</v>
      </c>
      <c r="K62" s="3">
        <v>104.29854002440354</v>
      </c>
      <c r="L62" s="2">
        <f>SUM(E62+F62+G62+H62+I62+J62+K62)</f>
        <v>916.06655898330405</v>
      </c>
      <c r="M62" s="2">
        <f>L62*Q$6</f>
        <v>54.963993538998238</v>
      </c>
      <c r="N62" s="7">
        <f>M62+L62</f>
        <v>971.03055252230229</v>
      </c>
      <c r="O62" s="30"/>
      <c r="P62" s="50"/>
      <c r="Q62" s="51"/>
      <c r="T62" s="5"/>
      <c r="V62" s="53"/>
    </row>
    <row r="63" spans="2:23" outlineLevel="1" x14ac:dyDescent="0.25">
      <c r="B63" s="27" t="s">
        <v>31</v>
      </c>
      <c r="C63" s="28" t="s">
        <v>6</v>
      </c>
      <c r="D63" s="29" t="s">
        <v>7</v>
      </c>
      <c r="E63" s="2">
        <v>1106.1010246876076</v>
      </c>
      <c r="F63" s="2">
        <f>E63*Q$2</f>
        <v>143.793133209389</v>
      </c>
      <c r="G63" s="2">
        <v>19.893160440326159</v>
      </c>
      <c r="H63" s="2">
        <v>12.650658467616003</v>
      </c>
      <c r="I63" s="2">
        <v>61.304522647679995</v>
      </c>
      <c r="J63" s="2">
        <f t="shared" si="0"/>
        <v>85.154474187112115</v>
      </c>
      <c r="K63" s="3">
        <v>104.29854002440354</v>
      </c>
      <c r="L63" s="2">
        <f>SUM(E63+F63+G63+H63+I63+J63+K63)</f>
        <v>1533.1955136641345</v>
      </c>
      <c r="M63" s="2">
        <f>L63*Q$6</f>
        <v>91.991730819848073</v>
      </c>
      <c r="N63" s="7">
        <f>M63+L63</f>
        <v>1625.1872444839826</v>
      </c>
      <c r="O63" s="30"/>
      <c r="P63" s="50"/>
      <c r="Q63" s="51"/>
      <c r="T63" s="5"/>
      <c r="U63" s="33"/>
      <c r="V63" s="53"/>
    </row>
    <row r="64" spans="2:23" ht="15" customHeight="1" outlineLevel="1" x14ac:dyDescent="0.25">
      <c r="B64" s="34"/>
      <c r="C64" s="35"/>
      <c r="D64" s="29" t="s">
        <v>9</v>
      </c>
      <c r="E64" s="2">
        <v>1106.1010246876076</v>
      </c>
      <c r="F64" s="2">
        <f>E64*Q$2</f>
        <v>143.793133209389</v>
      </c>
      <c r="G64" s="2">
        <v>19.893160440326159</v>
      </c>
      <c r="H64" s="2">
        <v>12.650658467616003</v>
      </c>
      <c r="I64" s="2">
        <v>30.652261323839998</v>
      </c>
      <c r="J64" s="2">
        <f t="shared" si="0"/>
        <v>85.154474187112115</v>
      </c>
      <c r="K64" s="3">
        <v>104.29854002440354</v>
      </c>
      <c r="L64" s="2">
        <f>SUM(E64+F64+G64+H64+I64+J64+K64)</f>
        <v>1502.5432523402947</v>
      </c>
      <c r="M64" s="2">
        <f>L64*Q$6</f>
        <v>90.152595140417674</v>
      </c>
      <c r="N64" s="7">
        <f>M64+L64</f>
        <v>1592.6958474807122</v>
      </c>
      <c r="O64" s="30"/>
      <c r="P64" s="50"/>
      <c r="Q64" s="51"/>
      <c r="T64" s="5"/>
      <c r="U64" s="33"/>
      <c r="V64" s="53"/>
      <c r="W64" s="33"/>
    </row>
    <row r="65" spans="2:23" outlineLevel="1" x14ac:dyDescent="0.25">
      <c r="B65" s="34"/>
      <c r="C65" s="36"/>
      <c r="D65" s="29" t="s">
        <v>11</v>
      </c>
      <c r="E65" s="2">
        <v>1106.1010246876076</v>
      </c>
      <c r="F65" s="2">
        <f>E65*Q$2</f>
        <v>143.793133209389</v>
      </c>
      <c r="G65" s="2">
        <v>19.893160440326159</v>
      </c>
      <c r="H65" s="2">
        <v>12.650658467616003</v>
      </c>
      <c r="I65" s="2">
        <v>15.326130661919999</v>
      </c>
      <c r="J65" s="2">
        <f t="shared" si="0"/>
        <v>85.154474187112115</v>
      </c>
      <c r="K65" s="3">
        <v>104.29854002440354</v>
      </c>
      <c r="L65" s="2">
        <f>SUM(E65+F65+G65+H65+I65+J65+K65)</f>
        <v>1487.2171216783745</v>
      </c>
      <c r="M65" s="2">
        <f>L65*Q$6</f>
        <v>89.23302730070246</v>
      </c>
      <c r="N65" s="7">
        <f>M65+L65</f>
        <v>1576.4501489790769</v>
      </c>
      <c r="O65" s="30"/>
      <c r="P65" s="50"/>
      <c r="Q65" s="51"/>
      <c r="T65" s="5"/>
      <c r="U65" s="33"/>
      <c r="V65" s="33"/>
      <c r="W65" s="33"/>
    </row>
    <row r="66" spans="2:23" outlineLevel="1" x14ac:dyDescent="0.25">
      <c r="B66" s="34"/>
      <c r="C66" s="28">
        <v>6</v>
      </c>
      <c r="D66" s="29" t="s">
        <v>7</v>
      </c>
      <c r="E66" s="2">
        <v>977.91803543997241</v>
      </c>
      <c r="F66" s="2">
        <f>E66*Q$3</f>
        <v>176.02524637919504</v>
      </c>
      <c r="G66" s="2">
        <v>19.893160440326159</v>
      </c>
      <c r="H66" s="2">
        <v>12.650658467616003</v>
      </c>
      <c r="I66" s="2">
        <v>55.993391833392003</v>
      </c>
      <c r="J66" s="2">
        <f t="shared" si="0"/>
        <v>85.154474187112115</v>
      </c>
      <c r="K66" s="3">
        <v>104.29854002440354</v>
      </c>
      <c r="L66" s="2">
        <f>SUM(E66+F66+G66+H66+I66+J66+K66)</f>
        <v>1431.9335067720174</v>
      </c>
      <c r="M66" s="2">
        <f>L66*Q$6</f>
        <v>85.916010406321035</v>
      </c>
      <c r="N66" s="7">
        <f>M66+L66</f>
        <v>1517.8495171783384</v>
      </c>
      <c r="O66" s="30"/>
      <c r="P66" s="50"/>
      <c r="Q66" s="51"/>
      <c r="T66" s="5"/>
      <c r="U66" s="5"/>
      <c r="V66" s="33"/>
      <c r="W66" s="33"/>
    </row>
    <row r="67" spans="2:23" outlineLevel="1" x14ac:dyDescent="0.25">
      <c r="B67" s="34"/>
      <c r="C67" s="35"/>
      <c r="D67" s="29" t="s">
        <v>9</v>
      </c>
      <c r="E67" s="2">
        <v>977.91803543997241</v>
      </c>
      <c r="F67" s="2">
        <f>E67*Q$3</f>
        <v>176.02524637919504</v>
      </c>
      <c r="G67" s="2">
        <v>19.893160440326159</v>
      </c>
      <c r="H67" s="2">
        <v>12.650658467616003</v>
      </c>
      <c r="I67" s="2">
        <v>27.996695916696002</v>
      </c>
      <c r="J67" s="2">
        <f t="shared" si="0"/>
        <v>85.154474187112115</v>
      </c>
      <c r="K67" s="3">
        <v>104.29854002440354</v>
      </c>
      <c r="L67" s="2">
        <f>SUM(E67+F67+G67+H67+I67+J67+K67)</f>
        <v>1403.9368108553213</v>
      </c>
      <c r="M67" s="2">
        <f>L67*Q$6</f>
        <v>84.236208651319274</v>
      </c>
      <c r="N67" s="7">
        <f>M67+L67</f>
        <v>1488.1730195066405</v>
      </c>
      <c r="O67" s="30"/>
      <c r="P67" s="50"/>
      <c r="Q67" s="51"/>
      <c r="T67" s="5"/>
      <c r="U67" s="5"/>
      <c r="V67" s="33"/>
      <c r="W67" s="33"/>
    </row>
    <row r="68" spans="2:23" ht="15" customHeight="1" outlineLevel="1" x14ac:dyDescent="0.25">
      <c r="B68" s="39"/>
      <c r="C68" s="36"/>
      <c r="D68" s="29" t="s">
        <v>11</v>
      </c>
      <c r="E68" s="2">
        <v>977.91803543997241</v>
      </c>
      <c r="F68" s="2">
        <f>E68*Q$3</f>
        <v>176.02524637919504</v>
      </c>
      <c r="G68" s="2">
        <v>19.893160440326159</v>
      </c>
      <c r="H68" s="2">
        <v>12.650658467616003</v>
      </c>
      <c r="I68" s="2">
        <v>13.998347958348001</v>
      </c>
      <c r="J68" s="2">
        <f t="shared" ref="J68:J74" si="1">J$3</f>
        <v>85.154474187112115</v>
      </c>
      <c r="K68" s="3">
        <v>104.29854002440354</v>
      </c>
      <c r="L68" s="2">
        <f>SUM(E68+F68+G68+H68+I68+J68+K68)</f>
        <v>1389.9384628969733</v>
      </c>
      <c r="M68" s="2">
        <f>L68*Q$6</f>
        <v>83.396307773818393</v>
      </c>
      <c r="N68" s="7">
        <f>M68+L68</f>
        <v>1473.3347706707916</v>
      </c>
      <c r="O68" s="30"/>
      <c r="P68" s="50"/>
      <c r="Q68" s="51"/>
      <c r="T68" s="5"/>
      <c r="U68" s="5"/>
      <c r="V68" s="33"/>
      <c r="W68" s="33"/>
    </row>
    <row r="69" spans="2:23" outlineLevel="1" x14ac:dyDescent="0.25">
      <c r="B69" s="27" t="s">
        <v>32</v>
      </c>
      <c r="C69" s="28" t="s">
        <v>6</v>
      </c>
      <c r="D69" s="29" t="s">
        <v>7</v>
      </c>
      <c r="E69" s="2">
        <v>1410.8391143463152</v>
      </c>
      <c r="F69" s="2">
        <f>E69*Q$2</f>
        <v>183.40908486502099</v>
      </c>
      <c r="G69" s="2">
        <v>19.893160440326159</v>
      </c>
      <c r="H69" s="2">
        <v>12.650658467616003</v>
      </c>
      <c r="I69" s="2">
        <v>61.304522647679995</v>
      </c>
      <c r="J69" s="2">
        <f t="shared" si="1"/>
        <v>85.154474187112115</v>
      </c>
      <c r="K69" s="3">
        <v>104.29854002440354</v>
      </c>
      <c r="L69" s="2">
        <f>SUM(E69+F69+G69+H69+I69+J69+K69)</f>
        <v>1877.5495549784741</v>
      </c>
      <c r="M69" s="2">
        <f>L69*Q$6</f>
        <v>112.65297329870845</v>
      </c>
      <c r="N69" s="7">
        <f>M69+L69</f>
        <v>1990.2025282771826</v>
      </c>
      <c r="O69" s="30"/>
      <c r="P69" s="50"/>
      <c r="Q69" s="51"/>
      <c r="T69" s="5"/>
      <c r="U69" s="5"/>
      <c r="V69" s="33"/>
      <c r="W69" s="33"/>
    </row>
    <row r="70" spans="2:23" ht="15" customHeight="1" outlineLevel="1" x14ac:dyDescent="0.25">
      <c r="B70" s="34"/>
      <c r="C70" s="35"/>
      <c r="D70" s="29" t="s">
        <v>9</v>
      </c>
      <c r="E70" s="2">
        <v>1410.8391143463152</v>
      </c>
      <c r="F70" s="2">
        <f>E70*Q$2</f>
        <v>183.40908486502099</v>
      </c>
      <c r="G70" s="2">
        <v>19.893160440326159</v>
      </c>
      <c r="H70" s="2">
        <v>12.650658467616003</v>
      </c>
      <c r="I70" s="2">
        <v>30.652261323839998</v>
      </c>
      <c r="J70" s="2">
        <f t="shared" si="1"/>
        <v>85.154474187112115</v>
      </c>
      <c r="K70" s="3">
        <v>104.29854002440354</v>
      </c>
      <c r="L70" s="2">
        <f>SUM(E70+F70+G70+H70+I70+J70+K70)</f>
        <v>1846.8972936546343</v>
      </c>
      <c r="M70" s="2">
        <f>L70*Q$6</f>
        <v>110.81383761927805</v>
      </c>
      <c r="N70" s="7">
        <f>M70+L70</f>
        <v>1957.7111312739123</v>
      </c>
      <c r="O70" s="30"/>
      <c r="P70" s="50"/>
      <c r="Q70" s="51"/>
      <c r="T70" s="5"/>
      <c r="U70" s="5"/>
      <c r="V70" s="33"/>
      <c r="W70" s="33"/>
    </row>
    <row r="71" spans="2:23" outlineLevel="1" x14ac:dyDescent="0.25">
      <c r="B71" s="34"/>
      <c r="C71" s="36"/>
      <c r="D71" s="29" t="s">
        <v>11</v>
      </c>
      <c r="E71" s="2">
        <v>1410.8391143463152</v>
      </c>
      <c r="F71" s="2">
        <f>E71*Q$2</f>
        <v>183.40908486502099</v>
      </c>
      <c r="G71" s="2">
        <v>19.893160440326159</v>
      </c>
      <c r="H71" s="2">
        <v>12.650658467616003</v>
      </c>
      <c r="I71" s="2">
        <v>15.326130661919999</v>
      </c>
      <c r="J71" s="2">
        <f t="shared" si="1"/>
        <v>85.154474187112115</v>
      </c>
      <c r="K71" s="3">
        <v>104.29854002440354</v>
      </c>
      <c r="L71" s="2">
        <f>SUM(E71+F71+G71+H71+I71+J71+K71)</f>
        <v>1831.5711629927141</v>
      </c>
      <c r="M71" s="2">
        <f>L71*Q$6</f>
        <v>109.89426977956285</v>
      </c>
      <c r="N71" s="7">
        <f>M71+L71</f>
        <v>1941.4654327722769</v>
      </c>
      <c r="O71" s="30"/>
      <c r="P71" s="50"/>
      <c r="Q71" s="51"/>
      <c r="T71" s="5"/>
      <c r="U71" s="5"/>
      <c r="V71" s="33"/>
      <c r="W71" s="33"/>
    </row>
    <row r="72" spans="2:23" outlineLevel="1" x14ac:dyDescent="0.25">
      <c r="B72" s="34"/>
      <c r="C72" s="28">
        <v>6</v>
      </c>
      <c r="D72" s="29" t="s">
        <v>7</v>
      </c>
      <c r="E72" s="2">
        <v>1282.6561250986801</v>
      </c>
      <c r="F72" s="2">
        <f>E72*Q$3</f>
        <v>230.87810251776241</v>
      </c>
      <c r="G72" s="2">
        <v>19.893160440326159</v>
      </c>
      <c r="H72" s="2">
        <v>12.650658467616003</v>
      </c>
      <c r="I72" s="2">
        <v>55.993391833392003</v>
      </c>
      <c r="J72" s="2">
        <f t="shared" si="1"/>
        <v>85.154474187112115</v>
      </c>
      <c r="K72" s="3">
        <v>104.29854002440354</v>
      </c>
      <c r="L72" s="2">
        <f>SUM(E72+F72+G72+H72+I72+J72+K72)</f>
        <v>1791.5244525692926</v>
      </c>
      <c r="M72" s="2">
        <f>L72*Q$6</f>
        <v>107.49146715415755</v>
      </c>
      <c r="N72" s="7">
        <f>M72+L72</f>
        <v>1899.0159197234502</v>
      </c>
      <c r="O72" s="30"/>
      <c r="P72" s="50"/>
      <c r="Q72" s="51"/>
      <c r="T72" s="5"/>
      <c r="U72" s="5"/>
      <c r="V72" s="33"/>
      <c r="W72" s="33"/>
    </row>
    <row r="73" spans="2:23" outlineLevel="1" x14ac:dyDescent="0.25">
      <c r="B73" s="34"/>
      <c r="C73" s="35"/>
      <c r="D73" s="29" t="s">
        <v>9</v>
      </c>
      <c r="E73" s="2">
        <v>1282.6561250986801</v>
      </c>
      <c r="F73" s="2">
        <f>E73*Q$3</f>
        <v>230.87810251776241</v>
      </c>
      <c r="G73" s="2">
        <v>19.893160440326159</v>
      </c>
      <c r="H73" s="2">
        <v>12.650658467616003</v>
      </c>
      <c r="I73" s="2">
        <v>27.996695916696002</v>
      </c>
      <c r="J73" s="2">
        <f t="shared" si="1"/>
        <v>85.154474187112115</v>
      </c>
      <c r="K73" s="3">
        <v>104.29854002440354</v>
      </c>
      <c r="L73" s="2">
        <f>SUM(E73+F73+G73+H73+I73+J73+K73)</f>
        <v>1763.5277566525965</v>
      </c>
      <c r="M73" s="2">
        <f>L73*Q$6</f>
        <v>105.81166539915579</v>
      </c>
      <c r="N73" s="7">
        <f>M73+L73</f>
        <v>1869.3394220517523</v>
      </c>
      <c r="O73" s="30"/>
      <c r="P73" s="50"/>
      <c r="Q73" s="51"/>
      <c r="T73" s="5"/>
      <c r="U73" s="5"/>
      <c r="V73" s="33"/>
      <c r="W73" s="33"/>
    </row>
    <row r="74" spans="2:23" ht="15" customHeight="1" outlineLevel="1" thickBot="1" x14ac:dyDescent="0.3">
      <c r="B74" s="54"/>
      <c r="C74" s="55"/>
      <c r="D74" s="56" t="s">
        <v>11</v>
      </c>
      <c r="E74" s="11">
        <v>1282.6561250986801</v>
      </c>
      <c r="F74" s="11">
        <f>E74*Q$3</f>
        <v>230.87810251776241</v>
      </c>
      <c r="G74" s="11">
        <v>19.893160440326159</v>
      </c>
      <c r="H74" s="11">
        <v>12.650658467616003</v>
      </c>
      <c r="I74" s="11">
        <v>13.998347958348001</v>
      </c>
      <c r="J74" s="11">
        <f t="shared" si="1"/>
        <v>85.154474187112115</v>
      </c>
      <c r="K74" s="12">
        <v>104.29854002440354</v>
      </c>
      <c r="L74" s="11">
        <f>SUM(E74+F74+G74+H74+I74+J74+K74)</f>
        <v>1749.5294086942486</v>
      </c>
      <c r="M74" s="11">
        <f>L74*Q$6</f>
        <v>104.9717645216549</v>
      </c>
      <c r="N74" s="13">
        <f>M74+L74</f>
        <v>1854.5011732159035</v>
      </c>
      <c r="O74" s="30"/>
      <c r="P74" s="50"/>
      <c r="Q74" s="51"/>
      <c r="T74" s="5"/>
      <c r="U74" s="5"/>
      <c r="V74" s="33"/>
      <c r="W74" s="33"/>
    </row>
    <row r="75" spans="2:23" outlineLevel="1" x14ac:dyDescent="0.25">
      <c r="F75" s="33"/>
      <c r="N75" s="33"/>
      <c r="Q75" s="51"/>
      <c r="U75" s="33"/>
      <c r="V75" s="33"/>
      <c r="W75" s="33"/>
    </row>
    <row r="76" spans="2:23" outlineLevel="1" x14ac:dyDescent="0.25">
      <c r="F76" s="58"/>
      <c r="L76" s="30"/>
      <c r="M76" s="33"/>
      <c r="N76" s="33"/>
      <c r="Q76" s="51"/>
      <c r="U76" s="33"/>
      <c r="W76" s="33"/>
    </row>
    <row r="77" spans="2:23" outlineLevel="1" x14ac:dyDescent="0.25">
      <c r="L77" s="33"/>
      <c r="Q77" s="51"/>
      <c r="U77" s="33"/>
    </row>
    <row r="78" spans="2:23" x14ac:dyDescent="0.25">
      <c r="L78" s="30"/>
      <c r="P78" s="59"/>
      <c r="Q78" s="51"/>
      <c r="U78" s="33"/>
    </row>
    <row r="79" spans="2:23" x14ac:dyDescent="0.25">
      <c r="Q79" s="51"/>
      <c r="U79" s="33"/>
    </row>
    <row r="80" spans="2:23" x14ac:dyDescent="0.25">
      <c r="Q80" s="51"/>
      <c r="U80" s="33"/>
    </row>
    <row r="81" spans="14:21" x14ac:dyDescent="0.25">
      <c r="Q81" s="51"/>
      <c r="U81" s="33"/>
    </row>
    <row r="82" spans="14:21" x14ac:dyDescent="0.25">
      <c r="Q82" s="51"/>
      <c r="U82" s="33"/>
    </row>
    <row r="83" spans="14:21" x14ac:dyDescent="0.25">
      <c r="Q83" s="51"/>
      <c r="U83" s="33"/>
    </row>
    <row r="84" spans="14:21" x14ac:dyDescent="0.25">
      <c r="Q84" s="51"/>
      <c r="U84" s="33"/>
    </row>
    <row r="85" spans="14:21" x14ac:dyDescent="0.25">
      <c r="Q85" s="51"/>
      <c r="U85" s="33"/>
    </row>
    <row r="86" spans="14:21" x14ac:dyDescent="0.25">
      <c r="Q86" s="51"/>
      <c r="U86" s="33"/>
    </row>
    <row r="87" spans="14:21" x14ac:dyDescent="0.25">
      <c r="Q87" s="51"/>
      <c r="U87" s="33"/>
    </row>
    <row r="88" spans="14:21" x14ac:dyDescent="0.25">
      <c r="N88" s="33"/>
      <c r="Q88" s="51"/>
      <c r="U88" s="33"/>
    </row>
    <row r="89" spans="14:21" x14ac:dyDescent="0.25">
      <c r="Q89" s="51"/>
    </row>
    <row r="90" spans="14:21" x14ac:dyDescent="0.25">
      <c r="Q90" s="51"/>
    </row>
    <row r="91" spans="14:21" x14ac:dyDescent="0.25">
      <c r="Q91" s="51"/>
    </row>
    <row r="92" spans="14:21" x14ac:dyDescent="0.25">
      <c r="Q92" s="51"/>
    </row>
  </sheetData>
  <mergeCells count="12">
    <mergeCell ref="B39:B44"/>
    <mergeCell ref="B45:B50"/>
    <mergeCell ref="B51:B56"/>
    <mergeCell ref="B57:B62"/>
    <mergeCell ref="B63:B68"/>
    <mergeCell ref="B69:B74"/>
    <mergeCell ref="B3:B8"/>
    <mergeCell ref="B9:B14"/>
    <mergeCell ref="B15:B20"/>
    <mergeCell ref="B21:B26"/>
    <mergeCell ref="B27:B32"/>
    <mergeCell ref="B33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Helps</dc:creator>
  <cp:lastModifiedBy>Helps</cp:lastModifiedBy>
  <dcterms:created xsi:type="dcterms:W3CDTF">2023-06-28T19:32:18Z</dcterms:created>
  <dcterms:modified xsi:type="dcterms:W3CDTF">2023-06-28T19:36:14Z</dcterms:modified>
</cp:coreProperties>
</file>